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5480" windowHeight="11640" activeTab="13"/>
  </bookViews>
  <sheets>
    <sheet name="ANA SAYFA" sheetId="1" r:id="rId1"/>
    <sheet name="SÜT VE SÜT ÜRÜNLERİ" sheetId="2" r:id="rId2"/>
    <sheet name="TAHILLAR" sheetId="3" r:id="rId3"/>
    <sheet name="YAĞLAR" sheetId="4" r:id="rId4"/>
    <sheet name="ETLER" sheetId="5" r:id="rId5"/>
    <sheet name="DENİZ ÜRÜNLERİ" sheetId="6" r:id="rId6"/>
    <sheet name="MEYVELER" sheetId="7" r:id="rId7"/>
    <sheet name="SEBZELER" sheetId="8" r:id="rId8"/>
    <sheet name="BAHARATLAR" sheetId="9" r:id="rId9"/>
    <sheet name="ÇEREZLER" sheetId="10" r:id="rId10"/>
    <sheet name="İÇECEKLER" sheetId="11" r:id="rId11"/>
    <sheet name="TATLILAR" sheetId="12" r:id="rId12"/>
    <sheet name="FAST FOOD" sheetId="13" r:id="rId13"/>
    <sheet name="İDEAL KİLO HESAPLAMA" sheetId="14" r:id="rId14"/>
    <sheet name="SPOR VE KALORİ HARCAMA" sheetId="15" r:id="rId15"/>
  </sheets>
  <definedNames/>
  <calcPr fullCalcOnLoad="1"/>
</workbook>
</file>

<file path=xl/sharedStrings.xml><?xml version="1.0" encoding="utf-8"?>
<sst xmlns="http://schemas.openxmlformats.org/spreadsheetml/2006/main" count="334" uniqueCount="295">
  <si>
    <t>BOYLARA GÖRE ORTALAMA HANGİ KİLODA OLMANIZ GEREKİR</t>
  </si>
  <si>
    <t>BOY</t>
  </si>
  <si>
    <t>KADIN</t>
  </si>
  <si>
    <t>ERKEK</t>
  </si>
  <si>
    <t>1.55</t>
  </si>
  <si>
    <t>1.58</t>
  </si>
  <si>
    <t>1.60</t>
  </si>
  <si>
    <t>1.63</t>
  </si>
  <si>
    <t>1.65</t>
  </si>
  <si>
    <t>1.68</t>
  </si>
  <si>
    <t>1.73</t>
  </si>
  <si>
    <t>1.75</t>
  </si>
  <si>
    <t>1.78</t>
  </si>
  <si>
    <t>1.80</t>
  </si>
  <si>
    <t>1.83</t>
  </si>
  <si>
    <t>1.85</t>
  </si>
  <si>
    <t>1.88</t>
  </si>
  <si>
    <t>43-48</t>
  </si>
  <si>
    <t>44-50</t>
  </si>
  <si>
    <t>46-51</t>
  </si>
  <si>
    <t>47-53</t>
  </si>
  <si>
    <t>48-54</t>
  </si>
  <si>
    <t>50-55</t>
  </si>
  <si>
    <t>52-59</t>
  </si>
  <si>
    <t>54-61</t>
  </si>
  <si>
    <t>56-63</t>
  </si>
  <si>
    <t>58-65</t>
  </si>
  <si>
    <t>60-67</t>
  </si>
  <si>
    <t>62-69</t>
  </si>
  <si>
    <t>63-71</t>
  </si>
  <si>
    <t>53-59</t>
  </si>
  <si>
    <t>55-61</t>
  </si>
  <si>
    <t>56-62</t>
  </si>
  <si>
    <t>57-63</t>
  </si>
  <si>
    <t>59-65</t>
  </si>
  <si>
    <t>61-67</t>
  </si>
  <si>
    <t>64-71</t>
  </si>
  <si>
    <t>66-72</t>
  </si>
  <si>
    <t>68-75</t>
  </si>
  <si>
    <t>70-77</t>
  </si>
  <si>
    <t>72-79</t>
  </si>
  <si>
    <t>73-82</t>
  </si>
  <si>
    <t>76-84</t>
  </si>
  <si>
    <t>Bu ortalama değerler kas, kemik ve genetik yapılara</t>
  </si>
  <si>
    <t>bağlı olarak 3-5 kg. arasında (+) ve (-) olabilir.</t>
  </si>
  <si>
    <t>GIDA</t>
  </si>
  <si>
    <t>KALORİ</t>
  </si>
  <si>
    <t>1 Dilim beyaz ekmek (28 gr)</t>
  </si>
  <si>
    <t>1 Dilim kepekli ekmek (28 gr)</t>
  </si>
  <si>
    <t>1 adet kruasan</t>
  </si>
  <si>
    <t>1 dilim kurutulmuş ekmek (10-15 gr)</t>
  </si>
  <si>
    <t>Bisküvi (100 gr)</t>
  </si>
  <si>
    <t>Muesli (100 gr)</t>
  </si>
  <si>
    <t>Muesli servis miktarı 30 gr.</t>
  </si>
  <si>
    <t>Cornflakes 100 gr.</t>
  </si>
  <si>
    <t>Cornflakes servis miktarı 30 gr.</t>
  </si>
  <si>
    <t>Mercimek 100gr. Kuru halde</t>
  </si>
  <si>
    <t>Arpa kuru halde 100 gr.</t>
  </si>
  <si>
    <t>Arpa haşlanmış 100 gr.</t>
  </si>
  <si>
    <t>Bulgur (kuru halde 100 gr)</t>
  </si>
  <si>
    <t>Kuskus (kuru halde 100 gr)</t>
  </si>
  <si>
    <t>Mısır (kuru halde 100 gr)</t>
  </si>
  <si>
    <t>Buğday (kuru halde 100 gr)</t>
  </si>
  <si>
    <t>Susam (100 gr)</t>
  </si>
  <si>
    <t>Makarna (100 gr. kuru)</t>
  </si>
  <si>
    <t>Makarna haşlanmış 100 gr</t>
  </si>
  <si>
    <t>Pirinç haşlanmış 100 gr</t>
  </si>
  <si>
    <t>pirinç kuru halde 100 gr</t>
  </si>
  <si>
    <t>70-100</t>
  </si>
  <si>
    <t>55-60</t>
  </si>
  <si>
    <t>180-200</t>
  </si>
  <si>
    <t>25-35</t>
  </si>
  <si>
    <t>450-480</t>
  </si>
  <si>
    <t>328-379</t>
  </si>
  <si>
    <t>98-114</t>
  </si>
  <si>
    <t>304-404</t>
  </si>
  <si>
    <t>91-121</t>
  </si>
  <si>
    <t>TAHILLAR</t>
  </si>
  <si>
    <t>Yoğurt (yağlı 100 gr)</t>
  </si>
  <si>
    <t>Süt (yağlı 100 gr)</t>
  </si>
  <si>
    <t>Yağlı meyvalı yoğurt (100 gr)</t>
  </si>
  <si>
    <t>Yağlı beyaz peynir (100 gr)</t>
  </si>
  <si>
    <t>Yağlı kaşar peyniri (100 gr)</t>
  </si>
  <si>
    <t>Yağlı rokfor peyniri (100 gr)</t>
  </si>
  <si>
    <t>Parmesan peyniri (100 gr)</t>
  </si>
  <si>
    <t>Yumurta orta boy</t>
  </si>
  <si>
    <t>beyazı</t>
  </si>
  <si>
    <t>sarısı</t>
  </si>
  <si>
    <t>1 adet bıldırcın yumurtası</t>
  </si>
  <si>
    <t>90-100</t>
  </si>
  <si>
    <t>66-70</t>
  </si>
  <si>
    <t>120-150</t>
  </si>
  <si>
    <t>260-290</t>
  </si>
  <si>
    <t>400-425</t>
  </si>
  <si>
    <t>390-400</t>
  </si>
  <si>
    <t>420-460</t>
  </si>
  <si>
    <t>SÜT VE SÜT ÜRÜNLERİ</t>
  </si>
  <si>
    <t>YAĞLAR</t>
  </si>
  <si>
    <t>Tereyağ 100 gr</t>
  </si>
  <si>
    <t>1 yemek kaşığı 28 gr.</t>
  </si>
  <si>
    <t>Margarin 1 yemek kaşığı 28 gr.</t>
  </si>
  <si>
    <t>Sıvı yağlar 1 yemek kaşığı 15 ml.</t>
  </si>
  <si>
    <t>100 gr.</t>
  </si>
  <si>
    <t>Biftek ızgara 100 gr.</t>
  </si>
  <si>
    <t>Tavuk ızgara 100 gr</t>
  </si>
  <si>
    <t>Tavuk göğsü haşlanmış 100 gr</t>
  </si>
  <si>
    <t>Kuzu yağlı ızgara 100 gr</t>
  </si>
  <si>
    <t>Kuzu ciğeri (çiğ) 100 gr</t>
  </si>
  <si>
    <t>Kuzu ciğeri yağda pişmiş 100 gr</t>
  </si>
  <si>
    <t>Güvercin rosto 100 gr</t>
  </si>
  <si>
    <t>Hindi rosto 100 gr</t>
  </si>
  <si>
    <t>Ördek 100 gr</t>
  </si>
  <si>
    <t>salam 100 gr</t>
  </si>
  <si>
    <t>sosis 100 gr</t>
  </si>
  <si>
    <t>287-300</t>
  </si>
  <si>
    <t>ETLER</t>
  </si>
  <si>
    <t>DENİZ ÜRÜNLERİ</t>
  </si>
  <si>
    <t>Siyah havyar 100 gr.</t>
  </si>
  <si>
    <t>Siyah havyar 1 yemek kaşığı</t>
  </si>
  <si>
    <t>Istakoz eti 100 gr.</t>
  </si>
  <si>
    <t>Midye 1 adet</t>
  </si>
  <si>
    <t>Ahtapot - Kalamar 100 gr.</t>
  </si>
  <si>
    <t>İstridye 1 adet</t>
  </si>
  <si>
    <t>Karides 100 gr.</t>
  </si>
  <si>
    <t>Somon füme 100 gr.</t>
  </si>
  <si>
    <t>Kılıç balığı</t>
  </si>
  <si>
    <t>Tuna balığı 100 gr.</t>
  </si>
  <si>
    <t>Sardunya 100 gr.</t>
  </si>
  <si>
    <t>BAHARATLAR</t>
  </si>
  <si>
    <t>Karabiber, kekik 1 çay kaşığı</t>
  </si>
  <si>
    <t>kırmızı biber, kimyon vs.</t>
  </si>
  <si>
    <t>Hardal</t>
  </si>
  <si>
    <t>SOSLAR</t>
  </si>
  <si>
    <t>Mayonez 100 gr.,</t>
  </si>
  <si>
    <t>Fıstık ezmesi 100 gr</t>
  </si>
  <si>
    <t>Kury tozu 1 yemek kaşığı</t>
  </si>
  <si>
    <t>Hardal 1 yemek kaşığı</t>
  </si>
  <si>
    <t>110-170</t>
  </si>
  <si>
    <t>Domates 1 adet</t>
  </si>
  <si>
    <t>Enginar 1 adet</t>
  </si>
  <si>
    <t>Patlıcan 1 adet</t>
  </si>
  <si>
    <t>Kuru fasulye 100 gr.</t>
  </si>
  <si>
    <t>Taze fasulye 100 gr.</t>
  </si>
  <si>
    <t>Brokoli 100 gr.</t>
  </si>
  <si>
    <t>Brüksel lahanası 100 gr.</t>
  </si>
  <si>
    <t>Kabak 100 gr</t>
  </si>
  <si>
    <t>Havuç 100 gr</t>
  </si>
  <si>
    <t>Karnabahar 100 gr</t>
  </si>
  <si>
    <t>Kereviz 100 gr</t>
  </si>
  <si>
    <t>Salatalık  1 adet</t>
  </si>
  <si>
    <t>Marul 1 adet</t>
  </si>
  <si>
    <t>Mantar taze 100 gr</t>
  </si>
  <si>
    <t>aydanoz 1 demet</t>
  </si>
  <si>
    <t>Soğan kuru 100 gr</t>
  </si>
  <si>
    <t>Taze soğan  1 adet</t>
  </si>
  <si>
    <t>bezelye 100 gr</t>
  </si>
  <si>
    <t>taze yeşil biber 100 gr</t>
  </si>
  <si>
    <t>patates fırında 1 adet</t>
  </si>
  <si>
    <t>patates haşlama 1 adet</t>
  </si>
  <si>
    <t>Ispanak 100 gr</t>
  </si>
  <si>
    <t>Lahana 100 gr</t>
  </si>
  <si>
    <t>Şeker 100 gr.</t>
  </si>
  <si>
    <t>Şeker 1 tatlı kaşığı</t>
  </si>
  <si>
    <t>SEBZELER</t>
  </si>
  <si>
    <t>MEYVELER</t>
  </si>
  <si>
    <t>Elma</t>
  </si>
  <si>
    <t>kayısı</t>
  </si>
  <si>
    <t>muz</t>
  </si>
  <si>
    <t>avokado</t>
  </si>
  <si>
    <t>kiraz</t>
  </si>
  <si>
    <t>taze hurma</t>
  </si>
  <si>
    <t>taze incir</t>
  </si>
  <si>
    <t>greyfurt</t>
  </si>
  <si>
    <t>portakal</t>
  </si>
  <si>
    <t>kivi</t>
  </si>
  <si>
    <t>limon</t>
  </si>
  <si>
    <t>mandalina</t>
  </si>
  <si>
    <t>Mango</t>
  </si>
  <si>
    <t>karpuz</t>
  </si>
  <si>
    <t>kavun</t>
  </si>
  <si>
    <t>nektarin</t>
  </si>
  <si>
    <t>şeftali</t>
  </si>
  <si>
    <t>armut</t>
  </si>
  <si>
    <t>ananas</t>
  </si>
  <si>
    <t>erik</t>
  </si>
  <si>
    <t>üzüm</t>
  </si>
  <si>
    <t>çilek</t>
  </si>
  <si>
    <t>ÇEREZLER</t>
  </si>
  <si>
    <t>Zeytin 1 adet</t>
  </si>
  <si>
    <t>Badem 100 gr</t>
  </si>
  <si>
    <t>Kestane 100 gr</t>
  </si>
  <si>
    <t>Hindistan cevizi 100 gr</t>
  </si>
  <si>
    <t>fındık 100 gr</t>
  </si>
  <si>
    <t>fıstık 100 gr</t>
  </si>
  <si>
    <t>çam fıstığı 100 gr</t>
  </si>
  <si>
    <t>popcorn 100 gr</t>
  </si>
  <si>
    <t>kokonat 100 gr</t>
  </si>
  <si>
    <t>mısır çerezi 100 gr</t>
  </si>
  <si>
    <t>patates cipsi 100 gr</t>
  </si>
  <si>
    <t>kabak çekirdeği 100 gr</t>
  </si>
  <si>
    <t>ay çekirdeği 100 gr</t>
  </si>
  <si>
    <t>550-570</t>
  </si>
  <si>
    <t>510-570</t>
  </si>
  <si>
    <t>Şarap sek 100 ml.</t>
  </si>
  <si>
    <t>Şarap tatlı 100 ml.</t>
  </si>
  <si>
    <t>Rom 100 ml.</t>
  </si>
  <si>
    <t>Bira 100 ml.</t>
  </si>
  <si>
    <t>Şampanya 100 ml.</t>
  </si>
  <si>
    <t>Brandy 100 ml.</t>
  </si>
  <si>
    <t>Viski 100 ml.</t>
  </si>
  <si>
    <t>Votka 100 ml.</t>
  </si>
  <si>
    <t>Rakı 100 ml.</t>
  </si>
  <si>
    <t>Cin 100 ml.</t>
  </si>
  <si>
    <t>TATLILAR</t>
  </si>
  <si>
    <t>Pudding 100 gr</t>
  </si>
  <si>
    <t>Cheese Cake 100 gr.</t>
  </si>
  <si>
    <t>Dondurma 100 gr.</t>
  </si>
  <si>
    <t>Sıcak çikolata 1 bardak</t>
  </si>
  <si>
    <t>Bal 1 yemek kaşığı</t>
  </si>
  <si>
    <t>285-330</t>
  </si>
  <si>
    <t>340-400</t>
  </si>
  <si>
    <t>160-230</t>
  </si>
  <si>
    <t>İÇECEKLER</t>
  </si>
  <si>
    <t>Su</t>
  </si>
  <si>
    <t>Türk kahvesi yada siyah kahve</t>
  </si>
  <si>
    <t>Cappucino 1 fincan</t>
  </si>
  <si>
    <t>çay</t>
  </si>
  <si>
    <t>1 bardak elma suyu 150 ml.</t>
  </si>
  <si>
    <t>1 bardak greyfurt suyu 150 ml.</t>
  </si>
  <si>
    <t>1 bardak portakal suyu 150 ml.</t>
  </si>
  <si>
    <t>1 bardak ananas suyu 150 ml.</t>
  </si>
  <si>
    <t>1 bardak domates suyu 150 ml.</t>
  </si>
  <si>
    <t>1 bardak cola 330 ml.</t>
  </si>
  <si>
    <t>FAST FOOD</t>
  </si>
  <si>
    <t>Hamburger peynirli 1 adet</t>
  </si>
  <si>
    <t>Taglietelle 1 porsiyon</t>
  </si>
  <si>
    <t>Pizza orta boy 1 porsiyon</t>
  </si>
  <si>
    <t>Spagetti bolonez  1 porsiyon</t>
  </si>
  <si>
    <t>420-700</t>
  </si>
  <si>
    <t>700-1500</t>
  </si>
  <si>
    <t>KALORİ MİKTARLARI</t>
  </si>
  <si>
    <t xml:space="preserve">OBEZİTE / ŞİŞMANLIK DURUMUNUZU BULMAK İÇİN BOY VE KİLONUZU GİRİNİZ </t>
  </si>
  <si>
    <t>Boyunuz :</t>
  </si>
  <si>
    <t>cm</t>
  </si>
  <si>
    <t xml:space="preserve">BMI &lt; 18.5 </t>
  </si>
  <si>
    <t xml:space="preserve"> ZAYIF </t>
  </si>
  <si>
    <t>Kilonuz   :</t>
  </si>
  <si>
    <t>kg</t>
  </si>
  <si>
    <t xml:space="preserve"> BMI = 18.5 - 24.9 </t>
  </si>
  <si>
    <t xml:space="preserve"> NORMAL KİLOLU </t>
  </si>
  <si>
    <t xml:space="preserve"> BMI = 25 - 29.9 </t>
  </si>
  <si>
    <t xml:space="preserve"> FAZLA KİLOLU </t>
  </si>
  <si>
    <t>BMI :</t>
  </si>
  <si>
    <t xml:space="preserve"> BMI = 30 - 39.9 </t>
  </si>
  <si>
    <t xml:space="preserve"> ŞİŞMAN / OBEZ </t>
  </si>
  <si>
    <t xml:space="preserve"> BMI &gt; 40 </t>
  </si>
  <si>
    <t xml:space="preserve"> AŞIRI ŞİŞMAN / AŞIRI OBEZ </t>
  </si>
  <si>
    <t>Sonuç :</t>
  </si>
  <si>
    <t>Yorum :</t>
  </si>
  <si>
    <r>
      <t>Kg/cm</t>
    </r>
    <r>
      <rPr>
        <vertAlign val="superscript"/>
        <sz val="10"/>
        <color indexed="21"/>
        <rFont val="Tahoma"/>
        <family val="2"/>
      </rPr>
      <t>2</t>
    </r>
  </si>
  <si>
    <t>İDEAL KİLONUZU HESAPLAMAK İÇİN</t>
  </si>
  <si>
    <t>TIKLAYIN</t>
  </si>
  <si>
    <t>SPOR VE KALORİ HARCAMA</t>
  </si>
  <si>
    <t>dans</t>
  </si>
  <si>
    <t>araba sürme</t>
  </si>
  <si>
    <t>yemek yeme</t>
  </si>
  <si>
    <t>bahçe işi ile uğraşma</t>
  </si>
  <si>
    <t>ütü yapmak</t>
  </si>
  <si>
    <t>ofiste çalışmak</t>
  </si>
  <si>
    <t>oturup dinlenmek</t>
  </si>
  <si>
    <t>kayak</t>
  </si>
  <si>
    <t>tenis</t>
  </si>
  <si>
    <t>merdiven çıkmak</t>
  </si>
  <si>
    <t>yürümek (normal)</t>
  </si>
  <si>
    <t>dağa tırmanmak</t>
  </si>
  <si>
    <t>ev işi</t>
  </si>
  <si>
    <t>oturmak</t>
  </si>
  <si>
    <t>uyumak</t>
  </si>
  <si>
    <t>halter kaldırmak</t>
  </si>
  <si>
    <t>çalışmak hafif</t>
  </si>
  <si>
    <t xml:space="preserve">                aktif</t>
  </si>
  <si>
    <t>yazı yazmak</t>
  </si>
  <si>
    <t>bisiklet normal</t>
  </si>
  <si>
    <t xml:space="preserve">             hızlı</t>
  </si>
  <si>
    <t>koşmak normal</t>
  </si>
  <si>
    <t xml:space="preserve">            hızlı</t>
  </si>
  <si>
    <t>yüzmek normal</t>
  </si>
  <si>
    <t>alışveriş yapmak</t>
  </si>
  <si>
    <t>KALORİ NE İLE NE KADAR HARCANIR?</t>
  </si>
  <si>
    <t>ceviz 100 gr</t>
  </si>
  <si>
    <t xml:space="preserve">Spor yapmayan </t>
  </si>
  <si>
    <t>bir insanın günlük kalori</t>
  </si>
  <si>
    <t>ihtiyacı kadınlarda 1800-2000</t>
  </si>
  <si>
    <t>erkeklerde 2000-2500 kaloridir.</t>
  </si>
  <si>
    <t>Not: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</si>
</sst>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Arial"/>
      <family val="0"/>
    </font>
    <font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6"/>
      <name val="Bookman Old Style"/>
      <family val="1"/>
    </font>
    <font>
      <sz val="14"/>
      <name val="Arial"/>
      <family val="0"/>
    </font>
    <font>
      <sz val="14"/>
      <name val="Bookman Old Style"/>
      <family val="1"/>
    </font>
    <font>
      <b/>
      <sz val="14"/>
      <color indexed="10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12"/>
      <color indexed="10"/>
      <name val="Bookman Old Style"/>
      <family val="1"/>
    </font>
    <font>
      <u val="single"/>
      <sz val="12"/>
      <color indexed="10"/>
      <name val="Arial"/>
      <family val="0"/>
    </font>
    <font>
      <b/>
      <sz val="12"/>
      <color indexed="12"/>
      <name val="Tahoma"/>
      <family val="2"/>
    </font>
    <font>
      <b/>
      <sz val="14"/>
      <color indexed="10"/>
      <name val="Tahoma"/>
      <family val="2"/>
    </font>
    <font>
      <b/>
      <sz val="10"/>
      <color indexed="12"/>
      <name val="Tahoma"/>
      <family val="2"/>
    </font>
    <font>
      <sz val="16"/>
      <name val="PosterBodoni BT"/>
      <family val="1"/>
    </font>
    <font>
      <b/>
      <sz val="10"/>
      <color indexed="21"/>
      <name val="Tahoma"/>
      <family val="2"/>
    </font>
    <font>
      <sz val="10"/>
      <color indexed="21"/>
      <name val="Arial"/>
      <family val="0"/>
    </font>
    <font>
      <vertAlign val="superscript"/>
      <sz val="10"/>
      <color indexed="21"/>
      <name val="Tahoma"/>
      <family val="2"/>
    </font>
    <font>
      <b/>
      <sz val="14"/>
      <color indexed="10"/>
      <name val="Times New Roman"/>
      <family val="1"/>
    </font>
    <font>
      <sz val="10"/>
      <color indexed="21"/>
      <name val="Bookman Old Style"/>
      <family val="1"/>
    </font>
    <font>
      <b/>
      <sz val="10"/>
      <color indexed="21"/>
      <name val="Verdana"/>
      <family val="2"/>
    </font>
    <font>
      <sz val="12"/>
      <name val="Arial"/>
      <family val="0"/>
    </font>
    <font>
      <b/>
      <sz val="12"/>
      <name val="Bookman Old Style"/>
      <family val="1"/>
    </font>
    <font>
      <sz val="13"/>
      <name val="Bookman Old Style"/>
      <family val="1"/>
    </font>
    <font>
      <sz val="13"/>
      <name val="Arial"/>
      <family val="0"/>
    </font>
    <font>
      <b/>
      <sz val="10"/>
      <name val="Bookman Old Style"/>
      <family val="1"/>
    </font>
    <font>
      <b/>
      <sz val="11"/>
      <color indexed="21"/>
      <name val="Bookman Old Style"/>
      <family val="1"/>
    </font>
    <font>
      <sz val="8"/>
      <color indexed="60"/>
      <name val="Bookman Old Style"/>
      <family val="1"/>
    </font>
    <font>
      <sz val="10"/>
      <color indexed="6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Dashed">
        <color indexed="21"/>
      </left>
      <right style="hair">
        <color indexed="21"/>
      </right>
      <top style="mediumDashed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mediumDashed">
        <color indexed="21"/>
      </top>
      <bottom style="hair">
        <color indexed="21"/>
      </bottom>
    </border>
    <border>
      <left style="hair">
        <color indexed="21"/>
      </left>
      <right style="mediumDashed">
        <color indexed="21"/>
      </right>
      <top style="mediumDashed">
        <color indexed="21"/>
      </top>
      <bottom style="hair">
        <color indexed="21"/>
      </bottom>
    </border>
    <border>
      <left style="mediumDashed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Dashed">
        <color indexed="21"/>
      </right>
      <top style="hair">
        <color indexed="21"/>
      </top>
      <bottom style="hair">
        <color indexed="21"/>
      </bottom>
    </border>
    <border>
      <left style="mediumDashed">
        <color indexed="21"/>
      </left>
      <right style="hair">
        <color indexed="21"/>
      </right>
      <top style="hair">
        <color indexed="21"/>
      </top>
      <bottom style="mediumDashed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Dashed">
        <color indexed="21"/>
      </bottom>
    </border>
    <border>
      <left style="hair">
        <color indexed="21"/>
      </left>
      <right style="mediumDashed">
        <color indexed="21"/>
      </right>
      <top style="hair">
        <color indexed="21"/>
      </top>
      <bottom style="mediumDashed">
        <color indexed="21"/>
      </bottom>
    </border>
    <border>
      <left style="mediumDashed">
        <color indexed="10"/>
      </left>
      <right style="hair">
        <color indexed="10"/>
      </right>
      <top style="mediumDashed">
        <color indexed="10"/>
      </top>
      <bottom style="hair">
        <color indexed="10"/>
      </bottom>
    </border>
    <border>
      <left style="mediumDashed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Dashed">
        <color indexed="10"/>
      </right>
      <top style="hair">
        <color indexed="10"/>
      </top>
      <bottom style="hair">
        <color indexed="10"/>
      </bottom>
    </border>
    <border>
      <left style="mediumDashed">
        <color indexed="10"/>
      </left>
      <right style="hair">
        <color indexed="10"/>
      </right>
      <top style="hair">
        <color indexed="10"/>
      </top>
      <bottom style="mediumDashed">
        <color indexed="10"/>
      </bottom>
    </border>
    <border>
      <left style="hair">
        <color indexed="10"/>
      </left>
      <right style="mediumDashed">
        <color indexed="10"/>
      </right>
      <top style="mediumDashed">
        <color indexed="10"/>
      </top>
      <bottom style="hair">
        <color indexed="10"/>
      </bottom>
    </border>
    <border>
      <left style="hair">
        <color indexed="10"/>
      </left>
      <right style="mediumDashed">
        <color indexed="10"/>
      </right>
      <top style="hair">
        <color indexed="10"/>
      </top>
      <bottom style="mediumDashed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ck">
        <color indexed="21"/>
      </left>
      <right style="hair">
        <color indexed="21"/>
      </right>
      <top style="thick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ck">
        <color indexed="21"/>
      </top>
      <bottom style="hair">
        <color indexed="21"/>
      </bottom>
    </border>
    <border>
      <left style="hair">
        <color indexed="21"/>
      </left>
      <right style="thick">
        <color indexed="21"/>
      </right>
      <top style="thick">
        <color indexed="21"/>
      </top>
      <bottom style="hair">
        <color indexed="21"/>
      </bottom>
    </border>
    <border>
      <left style="thick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ck">
        <color indexed="21"/>
      </right>
      <top style="hair">
        <color indexed="21"/>
      </top>
      <bottom style="hair">
        <color indexed="21"/>
      </bottom>
    </border>
    <border>
      <left style="thick">
        <color indexed="21"/>
      </left>
      <right style="hair">
        <color indexed="21"/>
      </right>
      <top style="hair">
        <color indexed="21"/>
      </top>
      <bottom style="thick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ck">
        <color indexed="21"/>
      </bottom>
    </border>
    <border>
      <left style="hair">
        <color indexed="21"/>
      </left>
      <right style="thick">
        <color indexed="21"/>
      </right>
      <top style="hair">
        <color indexed="21"/>
      </top>
      <bottom style="thick">
        <color indexed="21"/>
      </bottom>
    </border>
    <border>
      <left style="mediumDashed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Dashed">
        <color indexed="21"/>
      </right>
      <top>
        <color indexed="63"/>
      </top>
      <bottom style="hair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21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10" xfId="0" applyFont="1" applyFill="1" applyBorder="1" applyAlignment="1" quotePrefix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11" xfId="0" applyFont="1" applyFill="1" applyBorder="1" applyAlignment="1" quotePrefix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 quotePrefix="1">
      <alignment horizontal="left" vertical="center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172" fontId="22" fillId="2" borderId="15" xfId="0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 quotePrefix="1">
      <alignment horizontal="center" vertical="center"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23" fillId="2" borderId="21" xfId="0" applyFont="1" applyFill="1" applyBorder="1" applyAlignment="1">
      <alignment horizontal="center"/>
    </xf>
    <xf numFmtId="0" fontId="25" fillId="2" borderId="2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21" xfId="0" applyFont="1" applyFill="1" applyBorder="1" applyAlignment="1">
      <alignment horizontal="center"/>
    </xf>
    <xf numFmtId="0" fontId="26" fillId="2" borderId="20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26" fillId="2" borderId="22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2" borderId="2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29" fillId="2" borderId="28" xfId="0" applyFont="1" applyFill="1" applyBorder="1" applyAlignment="1">
      <alignment/>
    </xf>
    <xf numFmtId="0" fontId="29" fillId="2" borderId="29" xfId="0" applyFont="1" applyFill="1" applyBorder="1" applyAlignment="1">
      <alignment/>
    </xf>
    <xf numFmtId="0" fontId="29" fillId="2" borderId="29" xfId="0" applyFont="1" applyFill="1" applyBorder="1" applyAlignment="1">
      <alignment horizontal="center"/>
    </xf>
    <xf numFmtId="0" fontId="29" fillId="2" borderId="30" xfId="0" applyFont="1" applyFill="1" applyBorder="1" applyAlignment="1">
      <alignment/>
    </xf>
    <xf numFmtId="0" fontId="30" fillId="2" borderId="31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29" fillId="2" borderId="32" xfId="0" applyFont="1" applyFill="1" applyBorder="1" applyAlignment="1">
      <alignment/>
    </xf>
    <xf numFmtId="0" fontId="30" fillId="2" borderId="33" xfId="0" applyFont="1" applyFill="1" applyBorder="1" applyAlignment="1">
      <alignment/>
    </xf>
    <xf numFmtId="0" fontId="29" fillId="2" borderId="34" xfId="0" applyFont="1" applyFill="1" applyBorder="1" applyAlignment="1">
      <alignment/>
    </xf>
    <xf numFmtId="0" fontId="29" fillId="2" borderId="34" xfId="0" applyFont="1" applyFill="1" applyBorder="1" applyAlignment="1">
      <alignment horizontal="center"/>
    </xf>
    <xf numFmtId="0" fontId="29" fillId="2" borderId="35" xfId="0" applyFont="1" applyFill="1" applyBorder="1" applyAlignment="1">
      <alignment/>
    </xf>
    <xf numFmtId="0" fontId="2" fillId="2" borderId="36" xfId="20" applyFill="1" applyBorder="1" applyAlignment="1">
      <alignment horizontal="center"/>
    </xf>
    <xf numFmtId="0" fontId="2" fillId="2" borderId="37" xfId="20" applyFill="1" applyBorder="1" applyAlignment="1">
      <alignment horizontal="center"/>
    </xf>
    <xf numFmtId="0" fontId="2" fillId="2" borderId="38" xfId="20" applyFill="1" applyBorder="1" applyAlignment="1">
      <alignment horizontal="center"/>
    </xf>
    <xf numFmtId="0" fontId="12" fillId="2" borderId="39" xfId="20" applyFont="1" applyFill="1" applyBorder="1" applyAlignment="1">
      <alignment horizontal="center" vertical="center"/>
    </xf>
    <xf numFmtId="0" fontId="12" fillId="2" borderId="40" xfId="20" applyFont="1" applyFill="1" applyBorder="1" applyAlignment="1">
      <alignment horizontal="center" vertical="center"/>
    </xf>
    <xf numFmtId="0" fontId="12" fillId="2" borderId="41" xfId="2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12" fillId="2" borderId="39" xfId="20" applyFont="1" applyFill="1" applyBorder="1" applyAlignment="1">
      <alignment horizontal="center"/>
    </xf>
    <xf numFmtId="0" fontId="12" fillId="2" borderId="40" xfId="20" applyFont="1" applyFill="1" applyBorder="1" applyAlignment="1">
      <alignment horizontal="center"/>
    </xf>
    <xf numFmtId="0" fontId="12" fillId="2" borderId="41" xfId="2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20" fillId="2" borderId="48" xfId="0" applyFont="1" applyFill="1" applyBorder="1" applyAlignment="1" quotePrefix="1">
      <alignment horizontal="center" vertical="center"/>
    </xf>
    <xf numFmtId="0" fontId="20" fillId="2" borderId="49" xfId="0" applyFont="1" applyFill="1" applyBorder="1" applyAlignment="1" quotePrefix="1">
      <alignment horizontal="center" vertical="center"/>
    </xf>
    <xf numFmtId="0" fontId="20" fillId="2" borderId="50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33CC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ANA SAYF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9525</xdr:rowOff>
    </xdr:from>
    <xdr:to>
      <xdr:col>11</xdr:col>
      <xdr:colOff>133350</xdr:colOff>
      <xdr:row>11</xdr:row>
      <xdr:rowOff>266700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439025" y="236220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11</xdr:row>
      <xdr:rowOff>95250</xdr:rowOff>
    </xdr:from>
    <xdr:to>
      <xdr:col>12</xdr:col>
      <xdr:colOff>133350</xdr:colOff>
      <xdr:row>13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62900" y="24574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9</xdr:row>
      <xdr:rowOff>85725</xdr:rowOff>
    </xdr:from>
    <xdr:to>
      <xdr:col>11</xdr:col>
      <xdr:colOff>133350</xdr:colOff>
      <xdr:row>11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353300" y="1990725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9</xdr:row>
      <xdr:rowOff>85725</xdr:rowOff>
    </xdr:from>
    <xdr:to>
      <xdr:col>11</xdr:col>
      <xdr:colOff>133350</xdr:colOff>
      <xdr:row>11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353300" y="1990725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18</xdr:row>
      <xdr:rowOff>114300</xdr:rowOff>
    </xdr:from>
    <xdr:to>
      <xdr:col>6</xdr:col>
      <xdr:colOff>1419225</xdr:colOff>
      <xdr:row>21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457950" y="40195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7</xdr:row>
      <xdr:rowOff>85725</xdr:rowOff>
    </xdr:from>
    <xdr:to>
      <xdr:col>11</xdr:col>
      <xdr:colOff>133350</xdr:colOff>
      <xdr:row>9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7677150" y="1743075"/>
          <a:ext cx="1095375" cy="4953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9</xdr:row>
      <xdr:rowOff>95250</xdr:rowOff>
    </xdr:from>
    <xdr:to>
      <xdr:col>12</xdr:col>
      <xdr:colOff>133350</xdr:colOff>
      <xdr:row>11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91525" y="20002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17</xdr:row>
      <xdr:rowOff>57150</xdr:rowOff>
    </xdr:from>
    <xdr:to>
      <xdr:col>6</xdr:col>
      <xdr:colOff>1352550</xdr:colOff>
      <xdr:row>19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14775" y="3600450"/>
          <a:ext cx="1095375" cy="3810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6</xdr:row>
      <xdr:rowOff>95250</xdr:rowOff>
    </xdr:from>
    <xdr:to>
      <xdr:col>12</xdr:col>
      <xdr:colOff>133350</xdr:colOff>
      <xdr:row>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05800" y="129540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10</xdr:row>
      <xdr:rowOff>95250</xdr:rowOff>
    </xdr:from>
    <xdr:to>
      <xdr:col>12</xdr:col>
      <xdr:colOff>133350</xdr:colOff>
      <xdr:row>12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039100" y="22288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13</xdr:row>
      <xdr:rowOff>95250</xdr:rowOff>
    </xdr:from>
    <xdr:to>
      <xdr:col>10</xdr:col>
      <xdr:colOff>590550</xdr:colOff>
      <xdr:row>15</xdr:row>
      <xdr:rowOff>171450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734175" y="29146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11</xdr:row>
      <xdr:rowOff>95250</xdr:rowOff>
    </xdr:from>
    <xdr:to>
      <xdr:col>12</xdr:col>
      <xdr:colOff>133350</xdr:colOff>
      <xdr:row>13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353425" y="259080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9</xdr:row>
      <xdr:rowOff>85725</xdr:rowOff>
    </xdr:from>
    <xdr:to>
      <xdr:col>12</xdr:col>
      <xdr:colOff>133350</xdr:colOff>
      <xdr:row>11</xdr:row>
      <xdr:rowOff>161925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962900" y="1990725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9</xdr:row>
      <xdr:rowOff>95250</xdr:rowOff>
    </xdr:from>
    <xdr:to>
      <xdr:col>11</xdr:col>
      <xdr:colOff>133350</xdr:colOff>
      <xdr:row>11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353300" y="2000250"/>
          <a:ext cx="1095375" cy="533400"/>
        </a:xfrm>
        <a:prstGeom prst="wedgeRoundRectCallout">
          <a:avLst>
            <a:gd name="adj1" fmla="val -10825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 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3:X61"/>
  <sheetViews>
    <sheetView showRowColHeaders="0" workbookViewId="0" topLeftCell="A26">
      <selection activeCell="B27" sqref="B27:F27"/>
    </sheetView>
  </sheetViews>
  <sheetFormatPr defaultColWidth="9.140625" defaultRowHeight="12.75"/>
  <cols>
    <col min="1" max="1" width="7.57421875" style="1" customWidth="1"/>
    <col min="2" max="2" width="19.421875" style="1" customWidth="1"/>
    <col min="3" max="3" width="10.57421875" style="1" customWidth="1"/>
    <col min="4" max="4" width="18.7109375" style="1" customWidth="1"/>
    <col min="5" max="5" width="10.57421875" style="1" customWidth="1"/>
    <col min="6" max="6" width="17.8515625" style="1" customWidth="1"/>
    <col min="7" max="7" width="3.28125" style="1" customWidth="1"/>
    <col min="8" max="8" width="4.28125" style="1" customWidth="1"/>
    <col min="9" max="9" width="4.00390625" style="1" customWidth="1"/>
    <col min="10" max="11" width="9.140625" style="1" customWidth="1"/>
    <col min="12" max="12" width="5.421875" style="1" customWidth="1"/>
    <col min="13" max="13" width="5.28125" style="1" customWidth="1"/>
    <col min="14" max="14" width="12.57421875" style="2" customWidth="1"/>
    <col min="15" max="15" width="1.1484375" style="1" customWidth="1"/>
    <col min="16" max="16" width="3.28125" style="1" customWidth="1"/>
    <col min="17" max="17" width="9.140625" style="1" customWidth="1"/>
    <col min="18" max="18" width="7.7109375" style="1" customWidth="1"/>
    <col min="19" max="19" width="4.28125" style="2" customWidth="1"/>
    <col min="20" max="20" width="0.9921875" style="1" customWidth="1"/>
    <col min="21" max="16384" width="9.140625" style="1" customWidth="1"/>
  </cols>
  <sheetData>
    <row r="2" ht="13.5" thickBot="1"/>
    <row r="3" spans="2:14" ht="30" customHeight="1" thickBot="1" thickTop="1">
      <c r="B3" s="122" t="s">
        <v>0</v>
      </c>
      <c r="C3" s="123"/>
      <c r="D3" s="123"/>
      <c r="E3" s="123"/>
      <c r="F3" s="124"/>
      <c r="J3" s="125" t="s">
        <v>240</v>
      </c>
      <c r="K3" s="126"/>
      <c r="L3" s="126"/>
      <c r="M3" s="126"/>
      <c r="N3" s="127"/>
    </row>
    <row r="4" spans="10:19" ht="17.25" thickBot="1" thickTop="1">
      <c r="J4" s="57"/>
      <c r="K4" s="57"/>
      <c r="L4" s="57"/>
      <c r="M4" s="57"/>
      <c r="N4" s="58"/>
      <c r="S4" s="1"/>
    </row>
    <row r="5" spans="2:24" ht="29.25" customHeight="1" thickBot="1" thickTop="1">
      <c r="B5" s="98" t="s">
        <v>1</v>
      </c>
      <c r="C5" s="46"/>
      <c r="D5" s="99" t="s">
        <v>2</v>
      </c>
      <c r="E5" s="46"/>
      <c r="F5" s="100" t="s">
        <v>3</v>
      </c>
      <c r="G5" s="45"/>
      <c r="H5" s="45"/>
      <c r="J5" s="131" t="s">
        <v>97</v>
      </c>
      <c r="K5" s="132"/>
      <c r="L5" s="132"/>
      <c r="M5" s="132"/>
      <c r="N5" s="133"/>
      <c r="P5" s="4"/>
      <c r="S5" s="1"/>
      <c r="V5" s="4"/>
      <c r="W5" s="4"/>
      <c r="X5" s="3"/>
    </row>
    <row r="6" spans="2:24" ht="18" thickBot="1" thickTop="1">
      <c r="B6" s="47"/>
      <c r="C6" s="48"/>
      <c r="D6" s="48"/>
      <c r="E6" s="48"/>
      <c r="F6" s="49"/>
      <c r="J6" s="59"/>
      <c r="K6" s="59"/>
      <c r="L6" s="59"/>
      <c r="M6" s="59"/>
      <c r="N6" s="60"/>
      <c r="P6" s="4"/>
      <c r="S6" s="1"/>
      <c r="V6" s="4"/>
      <c r="W6" s="4"/>
      <c r="X6" s="4"/>
    </row>
    <row r="7" spans="2:24" ht="18" thickBot="1" thickTop="1">
      <c r="B7" s="47" t="s">
        <v>4</v>
      </c>
      <c r="C7" s="48"/>
      <c r="D7" s="48" t="s">
        <v>17</v>
      </c>
      <c r="E7" s="48"/>
      <c r="F7" s="49" t="s">
        <v>30</v>
      </c>
      <c r="J7" s="131" t="s">
        <v>116</v>
      </c>
      <c r="K7" s="132"/>
      <c r="L7" s="132"/>
      <c r="M7" s="132"/>
      <c r="N7" s="133"/>
      <c r="P7" s="4"/>
      <c r="S7" s="1"/>
      <c r="V7" s="4"/>
      <c r="W7" s="4"/>
      <c r="X7" s="4"/>
    </row>
    <row r="8" spans="2:24" ht="18" thickBot="1" thickTop="1">
      <c r="B8" s="47" t="s">
        <v>5</v>
      </c>
      <c r="C8" s="48"/>
      <c r="D8" s="48" t="s">
        <v>18</v>
      </c>
      <c r="E8" s="48"/>
      <c r="F8" s="49" t="s">
        <v>31</v>
      </c>
      <c r="J8" s="59"/>
      <c r="K8" s="59"/>
      <c r="L8" s="59"/>
      <c r="M8" s="59"/>
      <c r="N8" s="60"/>
      <c r="P8" s="4"/>
      <c r="S8" s="1"/>
      <c r="V8" s="4"/>
      <c r="W8" s="4"/>
      <c r="X8" s="4"/>
    </row>
    <row r="9" spans="2:24" ht="16.5" thickBot="1" thickTop="1">
      <c r="B9" s="47" t="s">
        <v>6</v>
      </c>
      <c r="C9" s="48"/>
      <c r="D9" s="48" t="s">
        <v>19</v>
      </c>
      <c r="E9" s="48"/>
      <c r="F9" s="49" t="s">
        <v>32</v>
      </c>
      <c r="J9" s="119" t="s">
        <v>115</v>
      </c>
      <c r="K9" s="120"/>
      <c r="L9" s="120"/>
      <c r="M9" s="120"/>
      <c r="N9" s="121"/>
      <c r="P9" s="4"/>
      <c r="Q9" s="4"/>
      <c r="R9" s="4"/>
      <c r="S9" s="3"/>
      <c r="U9" s="4"/>
      <c r="V9" s="4"/>
      <c r="W9" s="4"/>
      <c r="X9" s="4"/>
    </row>
    <row r="10" spans="2:24" ht="18" thickBot="1" thickTop="1">
      <c r="B10" s="47" t="s">
        <v>7</v>
      </c>
      <c r="C10" s="48"/>
      <c r="D10" s="48" t="s">
        <v>20</v>
      </c>
      <c r="E10" s="48"/>
      <c r="F10" s="49" t="s">
        <v>33</v>
      </c>
      <c r="J10" s="59"/>
      <c r="K10" s="59"/>
      <c r="L10" s="59"/>
      <c r="M10" s="59"/>
      <c r="N10" s="60"/>
      <c r="P10" s="4"/>
      <c r="Q10" s="4"/>
      <c r="R10" s="4"/>
      <c r="S10" s="3"/>
      <c r="U10" s="4"/>
      <c r="V10" s="4"/>
      <c r="W10" s="4"/>
      <c r="X10" s="4"/>
    </row>
    <row r="11" spans="2:24" ht="18" thickBot="1" thickTop="1">
      <c r="B11" s="47" t="s">
        <v>8</v>
      </c>
      <c r="C11" s="48"/>
      <c r="D11" s="48" t="s">
        <v>21</v>
      </c>
      <c r="E11" s="48"/>
      <c r="F11" s="49" t="s">
        <v>34</v>
      </c>
      <c r="J11" s="131" t="s">
        <v>164</v>
      </c>
      <c r="K11" s="132"/>
      <c r="L11" s="132"/>
      <c r="M11" s="132"/>
      <c r="N11" s="133"/>
      <c r="P11" s="4"/>
      <c r="Q11" s="4"/>
      <c r="R11" s="4"/>
      <c r="S11" s="3"/>
      <c r="U11" s="4"/>
      <c r="V11" s="4"/>
      <c r="W11" s="4"/>
      <c r="X11" s="4"/>
    </row>
    <row r="12" spans="2:24" ht="18" thickBot="1" thickTop="1">
      <c r="B12" s="47" t="s">
        <v>9</v>
      </c>
      <c r="C12" s="48"/>
      <c r="D12" s="48" t="s">
        <v>22</v>
      </c>
      <c r="E12" s="48"/>
      <c r="F12" s="49" t="s">
        <v>35</v>
      </c>
      <c r="J12" s="59"/>
      <c r="K12" s="59"/>
      <c r="L12" s="59"/>
      <c r="M12" s="59"/>
      <c r="N12" s="60"/>
      <c r="P12" s="4"/>
      <c r="Q12" s="4"/>
      <c r="R12" s="4"/>
      <c r="S12" s="3"/>
      <c r="U12" s="4"/>
      <c r="V12" s="4"/>
      <c r="W12" s="4"/>
      <c r="X12" s="4"/>
    </row>
    <row r="13" spans="2:24" ht="16.5" thickBot="1" thickTop="1">
      <c r="B13" s="47" t="s">
        <v>10</v>
      </c>
      <c r="C13" s="48"/>
      <c r="D13" s="48" t="s">
        <v>23</v>
      </c>
      <c r="E13" s="48"/>
      <c r="F13" s="49" t="s">
        <v>36</v>
      </c>
      <c r="J13" s="119" t="s">
        <v>163</v>
      </c>
      <c r="K13" s="120"/>
      <c r="L13" s="120"/>
      <c r="M13" s="120"/>
      <c r="N13" s="121"/>
      <c r="P13" s="4"/>
      <c r="Q13" s="4"/>
      <c r="R13" s="4"/>
      <c r="S13" s="3"/>
      <c r="U13" s="4"/>
      <c r="V13" s="4"/>
      <c r="W13" s="4"/>
      <c r="X13" s="4"/>
    </row>
    <row r="14" spans="2:24" ht="18" thickBot="1" thickTop="1">
      <c r="B14" s="47" t="s">
        <v>11</v>
      </c>
      <c r="C14" s="48"/>
      <c r="D14" s="48" t="s">
        <v>24</v>
      </c>
      <c r="E14" s="48"/>
      <c r="F14" s="49" t="s">
        <v>37</v>
      </c>
      <c r="J14" s="59"/>
      <c r="K14" s="59"/>
      <c r="L14" s="59"/>
      <c r="M14" s="59"/>
      <c r="N14" s="60"/>
      <c r="P14" s="4"/>
      <c r="Q14" s="4"/>
      <c r="R14" s="4"/>
      <c r="S14" s="3"/>
      <c r="U14" s="4"/>
      <c r="V14" s="4"/>
      <c r="W14" s="4"/>
      <c r="X14" s="4"/>
    </row>
    <row r="15" spans="2:24" ht="18" thickBot="1" thickTop="1">
      <c r="B15" s="47" t="s">
        <v>12</v>
      </c>
      <c r="C15" s="48"/>
      <c r="D15" s="48" t="s">
        <v>25</v>
      </c>
      <c r="E15" s="48"/>
      <c r="F15" s="49" t="s">
        <v>38</v>
      </c>
      <c r="J15" s="131" t="s">
        <v>128</v>
      </c>
      <c r="K15" s="132"/>
      <c r="L15" s="132"/>
      <c r="M15" s="132"/>
      <c r="N15" s="133"/>
      <c r="P15" s="4"/>
      <c r="Q15" s="4"/>
      <c r="R15" s="4"/>
      <c r="S15" s="3"/>
      <c r="U15" s="4"/>
      <c r="V15" s="4"/>
      <c r="W15" s="4"/>
      <c r="X15" s="4"/>
    </row>
    <row r="16" spans="2:24" ht="18" thickBot="1" thickTop="1">
      <c r="B16" s="47" t="s">
        <v>13</v>
      </c>
      <c r="C16" s="48"/>
      <c r="D16" s="48" t="s">
        <v>26</v>
      </c>
      <c r="E16" s="48"/>
      <c r="F16" s="49" t="s">
        <v>39</v>
      </c>
      <c r="J16" s="59"/>
      <c r="K16" s="59"/>
      <c r="L16" s="59"/>
      <c r="M16" s="59"/>
      <c r="N16" s="60"/>
      <c r="P16" s="4"/>
      <c r="Q16" s="4"/>
      <c r="R16" s="4"/>
      <c r="S16" s="3"/>
      <c r="U16" s="4"/>
      <c r="V16" s="4"/>
      <c r="W16" s="4"/>
      <c r="X16" s="4"/>
    </row>
    <row r="17" spans="2:24" ht="18" thickBot="1" thickTop="1">
      <c r="B17" s="47" t="s">
        <v>14</v>
      </c>
      <c r="C17" s="48"/>
      <c r="D17" s="48" t="s">
        <v>27</v>
      </c>
      <c r="E17" s="48"/>
      <c r="F17" s="49" t="s">
        <v>40</v>
      </c>
      <c r="J17" s="131" t="s">
        <v>77</v>
      </c>
      <c r="K17" s="132"/>
      <c r="L17" s="132"/>
      <c r="M17" s="132"/>
      <c r="N17" s="133"/>
      <c r="P17" s="4"/>
      <c r="Q17" s="4"/>
      <c r="R17" s="4"/>
      <c r="S17" s="3"/>
      <c r="U17" s="4"/>
      <c r="V17" s="4"/>
      <c r="W17" s="4"/>
      <c r="X17" s="4"/>
    </row>
    <row r="18" spans="2:24" ht="18" thickBot="1" thickTop="1">
      <c r="B18" s="47" t="s">
        <v>15</v>
      </c>
      <c r="C18" s="48"/>
      <c r="D18" s="48" t="s">
        <v>28</v>
      </c>
      <c r="E18" s="48"/>
      <c r="F18" s="49" t="s">
        <v>41</v>
      </c>
      <c r="J18" s="57"/>
      <c r="K18" s="57"/>
      <c r="L18" s="57"/>
      <c r="M18" s="57"/>
      <c r="N18" s="58"/>
      <c r="U18" s="4"/>
      <c r="V18" s="4"/>
      <c r="W18" s="4"/>
      <c r="X18" s="4"/>
    </row>
    <row r="19" spans="2:24" ht="16.5" thickBot="1" thickTop="1">
      <c r="B19" s="47" t="s">
        <v>16</v>
      </c>
      <c r="C19" s="48"/>
      <c r="D19" s="48" t="s">
        <v>29</v>
      </c>
      <c r="E19" s="48"/>
      <c r="F19" s="49" t="s">
        <v>42</v>
      </c>
      <c r="J19" s="119" t="s">
        <v>96</v>
      </c>
      <c r="K19" s="120"/>
      <c r="L19" s="120"/>
      <c r="M19" s="120"/>
      <c r="N19" s="121"/>
      <c r="U19" s="4"/>
      <c r="V19" s="4"/>
      <c r="W19" s="4"/>
      <c r="X19" s="4"/>
    </row>
    <row r="20" spans="2:24" ht="18" thickBot="1" thickTop="1">
      <c r="B20" s="50"/>
      <c r="C20" s="51"/>
      <c r="D20" s="51"/>
      <c r="E20" s="51"/>
      <c r="F20" s="52"/>
      <c r="J20" s="59"/>
      <c r="K20" s="59"/>
      <c r="L20" s="59"/>
      <c r="M20" s="59"/>
      <c r="N20" s="60"/>
      <c r="U20" s="4"/>
      <c r="V20" s="4"/>
      <c r="W20" s="4"/>
      <c r="X20" s="4"/>
    </row>
    <row r="21" spans="2:24" ht="16.5" thickBot="1" thickTop="1">
      <c r="B21" s="50" t="s">
        <v>43</v>
      </c>
      <c r="C21" s="51"/>
      <c r="D21" s="51"/>
      <c r="E21" s="51"/>
      <c r="F21" s="52"/>
      <c r="J21" s="119" t="s">
        <v>187</v>
      </c>
      <c r="K21" s="120"/>
      <c r="L21" s="120"/>
      <c r="M21" s="120"/>
      <c r="N21" s="121"/>
      <c r="U21" s="4"/>
      <c r="V21" s="4"/>
      <c r="W21" s="4"/>
      <c r="X21" s="4"/>
    </row>
    <row r="22" spans="2:24" ht="18" thickBot="1" thickTop="1">
      <c r="B22" s="53" t="s">
        <v>44</v>
      </c>
      <c r="C22" s="54"/>
      <c r="D22" s="54"/>
      <c r="E22" s="54"/>
      <c r="F22" s="55"/>
      <c r="J22" s="59"/>
      <c r="K22" s="59"/>
      <c r="L22" s="59"/>
      <c r="M22" s="59"/>
      <c r="N22" s="60"/>
      <c r="P22" s="4"/>
      <c r="Q22" s="4"/>
      <c r="R22" s="4"/>
      <c r="S22" s="3"/>
      <c r="T22" s="4"/>
      <c r="U22" s="4"/>
      <c r="V22" s="4"/>
      <c r="W22" s="4"/>
      <c r="X22" s="4"/>
    </row>
    <row r="23" spans="10:24" ht="16.5" thickBot="1" thickTop="1">
      <c r="J23" s="119" t="s">
        <v>222</v>
      </c>
      <c r="K23" s="120"/>
      <c r="L23" s="120"/>
      <c r="M23" s="120"/>
      <c r="N23" s="121"/>
      <c r="P23" s="4"/>
      <c r="Q23" s="4"/>
      <c r="R23" s="4"/>
      <c r="S23" s="3"/>
      <c r="T23" s="4"/>
      <c r="U23" s="4"/>
      <c r="V23" s="4"/>
      <c r="W23" s="4"/>
      <c r="X23" s="4"/>
    </row>
    <row r="24" spans="10:24" ht="17.25" thickBot="1" thickTop="1">
      <c r="J24" s="59"/>
      <c r="K24" s="59"/>
      <c r="L24" s="59"/>
      <c r="M24" s="59"/>
      <c r="N24" s="60"/>
      <c r="P24" s="4"/>
      <c r="Q24" s="4"/>
      <c r="R24" s="4"/>
      <c r="S24" s="3"/>
      <c r="T24" s="4"/>
      <c r="U24" s="4"/>
      <c r="V24" s="4"/>
      <c r="W24" s="4"/>
      <c r="X24" s="4"/>
    </row>
    <row r="25" spans="10:24" ht="15" customHeight="1" thickBot="1" thickTop="1">
      <c r="J25" s="119" t="s">
        <v>213</v>
      </c>
      <c r="K25" s="120"/>
      <c r="L25" s="120"/>
      <c r="M25" s="120"/>
      <c r="N25" s="121"/>
      <c r="P25" s="4"/>
      <c r="Q25" s="4"/>
      <c r="R25" s="4"/>
      <c r="S25" s="3"/>
      <c r="T25" s="4"/>
      <c r="U25" s="4"/>
      <c r="V25" s="4"/>
      <c r="W25" s="4"/>
      <c r="X25" s="4"/>
    </row>
    <row r="26" spans="2:24" ht="18" thickBot="1" thickTop="1">
      <c r="B26" s="128" t="s">
        <v>260</v>
      </c>
      <c r="C26" s="129"/>
      <c r="D26" s="129"/>
      <c r="E26" s="129"/>
      <c r="F26" s="130"/>
      <c r="J26" s="59"/>
      <c r="K26" s="59"/>
      <c r="L26" s="59"/>
      <c r="M26" s="59"/>
      <c r="N26" s="60"/>
      <c r="P26" s="4"/>
      <c r="Q26" s="4"/>
      <c r="R26" s="4"/>
      <c r="S26" s="3"/>
      <c r="T26" s="4"/>
      <c r="U26" s="4"/>
      <c r="V26" s="4"/>
      <c r="W26" s="4"/>
      <c r="X26" s="4"/>
    </row>
    <row r="27" spans="2:24" ht="16.5" thickBot="1" thickTop="1">
      <c r="B27" s="116" t="s">
        <v>261</v>
      </c>
      <c r="C27" s="117"/>
      <c r="D27" s="117"/>
      <c r="E27" s="117"/>
      <c r="F27" s="118"/>
      <c r="J27" s="119" t="s">
        <v>233</v>
      </c>
      <c r="K27" s="120"/>
      <c r="L27" s="120"/>
      <c r="M27" s="120"/>
      <c r="N27" s="121"/>
      <c r="P27" s="4"/>
      <c r="Q27" s="4"/>
      <c r="R27" s="4"/>
      <c r="S27" s="3"/>
      <c r="T27" s="4"/>
      <c r="U27" s="4"/>
      <c r="V27" s="4"/>
      <c r="W27" s="4"/>
      <c r="X27" s="4"/>
    </row>
    <row r="28" spans="2:24" ht="12.75">
      <c r="B28" s="4"/>
      <c r="C28" s="4"/>
      <c r="D28" s="4"/>
      <c r="E28" s="3"/>
      <c r="F28" s="3"/>
      <c r="P28" s="4"/>
      <c r="Q28" s="4"/>
      <c r="R28" s="4"/>
      <c r="S28" s="3"/>
      <c r="T28" s="4"/>
      <c r="U28" s="4"/>
      <c r="V28" s="4"/>
      <c r="W28" s="4"/>
      <c r="X28" s="4"/>
    </row>
    <row r="29" spans="2:24" ht="13.5" thickBot="1">
      <c r="B29" s="4"/>
      <c r="C29" s="4"/>
      <c r="D29" s="4"/>
      <c r="E29" s="3"/>
      <c r="F29" s="3"/>
      <c r="P29" s="4"/>
      <c r="Q29" s="4"/>
      <c r="R29" s="4"/>
      <c r="S29" s="3"/>
      <c r="T29" s="4"/>
      <c r="U29" s="4"/>
      <c r="V29" s="4"/>
      <c r="W29" s="4"/>
      <c r="X29" s="4"/>
    </row>
    <row r="30" spans="2:24" ht="15.75" thickTop="1">
      <c r="B30" s="128" t="s">
        <v>288</v>
      </c>
      <c r="C30" s="129"/>
      <c r="D30" s="129"/>
      <c r="E30" s="129"/>
      <c r="F30" s="130"/>
      <c r="J30" s="104" t="s">
        <v>294</v>
      </c>
      <c r="K30" s="105"/>
      <c r="L30" s="106"/>
      <c r="M30" s="105"/>
      <c r="N30" s="107"/>
      <c r="P30" s="4"/>
      <c r="Q30" s="4"/>
      <c r="R30" s="4"/>
      <c r="S30" s="3"/>
      <c r="T30" s="4"/>
      <c r="U30" s="4"/>
      <c r="V30" s="4"/>
      <c r="W30" s="4"/>
      <c r="X30" s="4"/>
    </row>
    <row r="31" spans="2:24" ht="15.75" thickBot="1">
      <c r="B31" s="116" t="s">
        <v>261</v>
      </c>
      <c r="C31" s="117"/>
      <c r="D31" s="117"/>
      <c r="E31" s="117"/>
      <c r="F31" s="118"/>
      <c r="J31" s="108" t="s">
        <v>290</v>
      </c>
      <c r="K31" s="109"/>
      <c r="L31" s="110"/>
      <c r="M31" s="109"/>
      <c r="N31" s="111"/>
      <c r="P31" s="4"/>
      <c r="Q31" s="4"/>
      <c r="R31" s="4"/>
      <c r="S31" s="3"/>
      <c r="T31" s="4"/>
      <c r="U31" s="4"/>
      <c r="V31" s="4"/>
      <c r="W31" s="4"/>
      <c r="X31" s="4"/>
    </row>
    <row r="32" spans="2:20" ht="15">
      <c r="B32" s="4"/>
      <c r="C32" s="4"/>
      <c r="D32" s="4"/>
      <c r="E32" s="3"/>
      <c r="F32" s="3"/>
      <c r="J32" s="108" t="s">
        <v>291</v>
      </c>
      <c r="K32" s="109"/>
      <c r="L32" s="110"/>
      <c r="M32" s="109"/>
      <c r="N32" s="111"/>
      <c r="P32" s="4"/>
      <c r="Q32" s="4"/>
      <c r="R32" s="4"/>
      <c r="S32" s="3"/>
      <c r="T32" s="4"/>
    </row>
    <row r="33" spans="2:20" ht="15">
      <c r="B33" s="4"/>
      <c r="C33" s="4"/>
      <c r="D33" s="4"/>
      <c r="E33" s="3"/>
      <c r="F33" s="3"/>
      <c r="J33" s="108" t="s">
        <v>292</v>
      </c>
      <c r="K33" s="109"/>
      <c r="L33" s="110"/>
      <c r="M33" s="109"/>
      <c r="N33" s="111"/>
      <c r="P33" s="4"/>
      <c r="Q33" s="4"/>
      <c r="R33" s="4"/>
      <c r="S33" s="3"/>
      <c r="T33" s="4"/>
    </row>
    <row r="34" spans="2:20" ht="15.75" thickBot="1">
      <c r="B34" s="4"/>
      <c r="C34" s="4"/>
      <c r="D34" s="4"/>
      <c r="E34" s="3"/>
      <c r="F34" s="3"/>
      <c r="J34" s="112" t="s">
        <v>293</v>
      </c>
      <c r="K34" s="113"/>
      <c r="L34" s="114"/>
      <c r="M34" s="113"/>
      <c r="N34" s="115"/>
      <c r="P34" s="4"/>
      <c r="Q34" s="4"/>
      <c r="R34" s="4"/>
      <c r="S34" s="3"/>
      <c r="T34" s="4"/>
    </row>
    <row r="35" spans="2:24" ht="13.5" thickTop="1">
      <c r="B35" s="4"/>
      <c r="C35" s="4"/>
      <c r="D35" s="4"/>
      <c r="E35" s="3"/>
      <c r="F35" s="3"/>
      <c r="X35" s="2"/>
    </row>
    <row r="36" spans="2:24" ht="12.75">
      <c r="B36" s="4"/>
      <c r="C36" s="4"/>
      <c r="D36" s="4"/>
      <c r="E36" s="3"/>
      <c r="F36" s="3"/>
      <c r="J36" s="4"/>
      <c r="K36" s="4"/>
      <c r="L36" s="4"/>
      <c r="M36" s="4"/>
      <c r="N36" s="3"/>
      <c r="U36" s="4"/>
      <c r="V36" s="4"/>
      <c r="W36" s="4"/>
      <c r="X36" s="3"/>
    </row>
    <row r="37" spans="2:24" ht="12.75">
      <c r="B37" s="4"/>
      <c r="C37" s="4"/>
      <c r="D37" s="4"/>
      <c r="E37" s="3"/>
      <c r="F37" s="3"/>
      <c r="J37" s="4"/>
      <c r="K37" s="4"/>
      <c r="L37" s="4"/>
      <c r="M37" s="4"/>
      <c r="N37" s="3"/>
      <c r="U37" s="4"/>
      <c r="V37" s="4"/>
      <c r="W37" s="4"/>
      <c r="X37" s="3"/>
    </row>
    <row r="38" spans="2:24" ht="12.75">
      <c r="B38" s="4"/>
      <c r="C38" s="4"/>
      <c r="D38" s="4"/>
      <c r="E38" s="3"/>
      <c r="F38" s="3"/>
      <c r="J38" s="4"/>
      <c r="K38" s="4"/>
      <c r="L38" s="4"/>
      <c r="M38" s="4"/>
      <c r="N38" s="3"/>
      <c r="U38" s="4"/>
      <c r="V38" s="4"/>
      <c r="W38" s="4"/>
      <c r="X38" s="3"/>
    </row>
    <row r="39" spans="2:24" ht="12.75">
      <c r="B39" s="4"/>
      <c r="C39" s="4"/>
      <c r="D39" s="4"/>
      <c r="E39" s="3"/>
      <c r="F39" s="3"/>
      <c r="M39" s="2"/>
      <c r="P39" s="4"/>
      <c r="Q39" s="4"/>
      <c r="R39" s="4"/>
      <c r="S39" s="3"/>
      <c r="U39" s="4"/>
      <c r="V39" s="4"/>
      <c r="W39" s="4"/>
      <c r="X39" s="3"/>
    </row>
    <row r="40" spans="13:24" ht="12.75">
      <c r="M40" s="2"/>
      <c r="P40" s="4"/>
      <c r="Q40" s="4"/>
      <c r="R40" s="4"/>
      <c r="S40" s="3"/>
      <c r="U40" s="4"/>
      <c r="V40" s="4"/>
      <c r="W40" s="4"/>
      <c r="X40" s="3"/>
    </row>
    <row r="41" spans="13:24" ht="12.75">
      <c r="M41" s="2"/>
      <c r="P41" s="4"/>
      <c r="Q41" s="4"/>
      <c r="R41" s="4"/>
      <c r="S41" s="3"/>
      <c r="U41" s="4"/>
      <c r="V41" s="4"/>
      <c r="W41" s="4"/>
      <c r="X41" s="3"/>
    </row>
    <row r="42" spans="13:24" ht="12.75">
      <c r="M42" s="2"/>
      <c r="P42" s="4"/>
      <c r="Q42" s="4"/>
      <c r="R42" s="4"/>
      <c r="S42" s="3"/>
      <c r="U42" s="4"/>
      <c r="V42" s="4"/>
      <c r="W42" s="4"/>
      <c r="X42" s="3"/>
    </row>
    <row r="43" spans="13:24" ht="12.75">
      <c r="M43" s="2"/>
      <c r="P43" s="4"/>
      <c r="Q43" s="4"/>
      <c r="R43" s="4"/>
      <c r="S43" s="3"/>
      <c r="U43" s="4"/>
      <c r="V43" s="4"/>
      <c r="W43" s="4"/>
      <c r="X43" s="3"/>
    </row>
    <row r="44" spans="13:24" ht="12.75">
      <c r="M44" s="2"/>
      <c r="P44" s="4"/>
      <c r="Q44" s="4"/>
      <c r="R44" s="4"/>
      <c r="S44" s="3"/>
      <c r="U44" s="4"/>
      <c r="V44" s="4"/>
      <c r="W44" s="4"/>
      <c r="X44" s="3"/>
    </row>
    <row r="45" spans="13:24" ht="12.75">
      <c r="M45" s="2"/>
      <c r="P45" s="4"/>
      <c r="Q45" s="4"/>
      <c r="R45" s="4"/>
      <c r="S45" s="3"/>
      <c r="U45" s="4"/>
      <c r="V45" s="4"/>
      <c r="W45" s="4"/>
      <c r="X45" s="3"/>
    </row>
    <row r="46" spans="13:19" ht="12.75">
      <c r="M46" s="2"/>
      <c r="P46" s="4"/>
      <c r="Q46" s="4"/>
      <c r="R46" s="4"/>
      <c r="S46" s="3"/>
    </row>
    <row r="47" spans="13:19" ht="12.75">
      <c r="M47" s="2"/>
      <c r="P47" s="4"/>
      <c r="Q47" s="4"/>
      <c r="R47" s="4"/>
      <c r="S47" s="3"/>
    </row>
    <row r="48" spans="13:19" ht="12.75">
      <c r="M48" s="2"/>
      <c r="P48" s="4"/>
      <c r="Q48" s="4"/>
      <c r="R48" s="4"/>
      <c r="S48" s="3"/>
    </row>
    <row r="49" spans="13:19" ht="12.75">
      <c r="M49" s="2"/>
      <c r="P49" s="4"/>
      <c r="Q49" s="4"/>
      <c r="R49" s="4"/>
      <c r="S49" s="3"/>
    </row>
    <row r="50" spans="16:19" ht="12.75">
      <c r="P50" s="4"/>
      <c r="Q50" s="4"/>
      <c r="R50" s="4"/>
      <c r="S50" s="3"/>
    </row>
    <row r="51" spans="16:19" ht="12.75">
      <c r="P51" s="4"/>
      <c r="Q51" s="4"/>
      <c r="R51" s="4"/>
      <c r="S51" s="3"/>
    </row>
    <row r="52" spans="16:19" ht="12.75">
      <c r="P52" s="4"/>
      <c r="Q52" s="4"/>
      <c r="R52" s="4"/>
      <c r="S52" s="3"/>
    </row>
    <row r="53" spans="16:19" ht="12.75">
      <c r="P53" s="4"/>
      <c r="Q53" s="4"/>
      <c r="R53" s="4"/>
      <c r="S53" s="3"/>
    </row>
    <row r="54" spans="16:19" ht="12.75">
      <c r="P54" s="4"/>
      <c r="Q54" s="4"/>
      <c r="R54" s="4"/>
      <c r="S54" s="3"/>
    </row>
    <row r="55" spans="16:19" ht="12.75">
      <c r="P55" s="4"/>
      <c r="Q55" s="4"/>
      <c r="R55" s="4"/>
      <c r="S55" s="3"/>
    </row>
    <row r="56" spans="16:19" ht="12.75">
      <c r="P56" s="4"/>
      <c r="Q56" s="4"/>
      <c r="R56" s="4"/>
      <c r="S56" s="3"/>
    </row>
    <row r="57" spans="16:19" ht="12.75">
      <c r="P57" s="4"/>
      <c r="Q57" s="4"/>
      <c r="R57" s="4"/>
      <c r="S57" s="3"/>
    </row>
    <row r="58" spans="16:19" ht="12.75">
      <c r="P58" s="4"/>
      <c r="Q58" s="4"/>
      <c r="R58" s="4"/>
      <c r="S58" s="3"/>
    </row>
    <row r="59" spans="16:19" ht="12.75">
      <c r="P59" s="4"/>
      <c r="Q59" s="4"/>
      <c r="R59" s="4"/>
      <c r="S59" s="3"/>
    </row>
    <row r="60" spans="16:19" ht="12.75">
      <c r="P60" s="4"/>
      <c r="Q60" s="4"/>
      <c r="R60" s="4"/>
      <c r="S60" s="3"/>
    </row>
    <row r="61" spans="16:19" ht="12.75">
      <c r="P61" s="4"/>
      <c r="Q61" s="4"/>
      <c r="R61" s="4"/>
      <c r="S61" s="3"/>
    </row>
  </sheetData>
  <mergeCells count="18">
    <mergeCell ref="J15:N15"/>
    <mergeCell ref="J21:N21"/>
    <mergeCell ref="J23:N23"/>
    <mergeCell ref="J25:N25"/>
    <mergeCell ref="J7:N7"/>
    <mergeCell ref="J9:N9"/>
    <mergeCell ref="J11:N11"/>
    <mergeCell ref="J13:N13"/>
    <mergeCell ref="B31:F31"/>
    <mergeCell ref="J27:N27"/>
    <mergeCell ref="B3:F3"/>
    <mergeCell ref="J3:N3"/>
    <mergeCell ref="B26:F26"/>
    <mergeCell ref="J5:N5"/>
    <mergeCell ref="J19:N19"/>
    <mergeCell ref="J17:N17"/>
    <mergeCell ref="B30:F30"/>
    <mergeCell ref="B27:F27"/>
  </mergeCells>
  <hyperlinks>
    <hyperlink ref="J5:N5" location="YAĞLAR!A1" display="YAĞLAR"/>
    <hyperlink ref="J7:N7" location="'DENİZ ÜRÜNLERİ'!A1" display="DENİZ ÜRÜNLERİ"/>
    <hyperlink ref="J9:N9" location="ETLER!A1" display="ETLER"/>
    <hyperlink ref="J11:N11" location="MEYVELER!A1" display="MEYVELER"/>
    <hyperlink ref="J13:N13" location="SEBZELER!A1" display="SEBZELER"/>
    <hyperlink ref="J15:N15" location="BAHARATLAR!A1" display="BAHARATLAR"/>
    <hyperlink ref="J17:N17" location="TAHILLAR!A1" display="TAHILLAR"/>
    <hyperlink ref="J19:N19" location="'SÜT VE SÜT ÜRÜNLERİ'!A1" display="SÜT VE SÜT ÜRÜNLERİ"/>
    <hyperlink ref="J21:N21" location="ÇEREZLER!A1" display="ÇEREZLER"/>
    <hyperlink ref="J23:N23" location="İÇECEKLER!A1" display="İÇECEKLER"/>
    <hyperlink ref="J25:N25" location="TATLILAR!A1" display="TATLILAR"/>
    <hyperlink ref="J27:N27" location="'FAST FOOD'!A1" display="FAST FOOD"/>
    <hyperlink ref="B27:F27" location="'İDEAL KİLO HESAPLAMA'!A1" display="TIKLAYIN"/>
    <hyperlink ref="B31:F31" location="'SPOR VE KALORİ HARCAMA'!A1" display="TIKLAYIN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D6:G23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26.140625" style="20" customWidth="1"/>
    <col min="7" max="7" width="16.28125" style="34" customWidth="1"/>
    <col min="8" max="16384" width="9.140625" style="20" customWidth="1"/>
  </cols>
  <sheetData>
    <row r="5" ht="18.75" thickBot="1"/>
    <row r="6" spans="4:7" ht="19.5" thickBot="1" thickTop="1">
      <c r="D6" s="140" t="s">
        <v>187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6" ht="18">
      <c r="D9" s="26"/>
      <c r="E9" s="27"/>
      <c r="F9" s="27"/>
    </row>
    <row r="10" spans="4:7" ht="18">
      <c r="D10" s="26" t="s">
        <v>188</v>
      </c>
      <c r="E10" s="27"/>
      <c r="F10" s="27"/>
      <c r="G10" s="28">
        <v>3</v>
      </c>
    </row>
    <row r="11" spans="4:7" ht="18">
      <c r="D11" s="26" t="s">
        <v>189</v>
      </c>
      <c r="E11" s="27"/>
      <c r="F11" s="27"/>
      <c r="G11" s="28">
        <v>600</v>
      </c>
    </row>
    <row r="12" spans="4:7" ht="18">
      <c r="D12" s="26" t="s">
        <v>190</v>
      </c>
      <c r="E12" s="27"/>
      <c r="F12" s="27"/>
      <c r="G12" s="28">
        <v>167</v>
      </c>
    </row>
    <row r="13" spans="4:7" ht="18">
      <c r="D13" s="26" t="s">
        <v>191</v>
      </c>
      <c r="E13" s="27"/>
      <c r="F13" s="27"/>
      <c r="G13" s="28">
        <v>603</v>
      </c>
    </row>
    <row r="14" spans="4:7" ht="18">
      <c r="D14" s="26" t="s">
        <v>192</v>
      </c>
      <c r="E14" s="27"/>
      <c r="F14" s="27"/>
      <c r="G14" s="28">
        <v>650</v>
      </c>
    </row>
    <row r="15" spans="4:7" ht="18">
      <c r="D15" s="26" t="s">
        <v>193</v>
      </c>
      <c r="E15" s="27"/>
      <c r="F15" s="27"/>
      <c r="G15" s="28">
        <v>560</v>
      </c>
    </row>
    <row r="16" spans="4:7" ht="18">
      <c r="D16" s="26" t="s">
        <v>194</v>
      </c>
      <c r="E16" s="27"/>
      <c r="F16" s="27"/>
      <c r="G16" s="28">
        <v>600</v>
      </c>
    </row>
    <row r="17" spans="4:7" ht="18">
      <c r="D17" s="21" t="s">
        <v>289</v>
      </c>
      <c r="G17" s="28">
        <v>549</v>
      </c>
    </row>
    <row r="18" spans="4:7" ht="18">
      <c r="D18" s="26" t="s">
        <v>195</v>
      </c>
      <c r="E18" s="27"/>
      <c r="F18" s="27"/>
      <c r="G18" s="28">
        <v>478</v>
      </c>
    </row>
    <row r="19" spans="4:7" ht="18">
      <c r="D19" s="35" t="s">
        <v>196</v>
      </c>
      <c r="E19" s="36"/>
      <c r="F19" s="36"/>
      <c r="G19" s="37">
        <v>365</v>
      </c>
    </row>
    <row r="20" spans="4:7" ht="18">
      <c r="D20" s="35" t="s">
        <v>197</v>
      </c>
      <c r="E20" s="36"/>
      <c r="F20" s="36"/>
      <c r="G20" s="37" t="s">
        <v>201</v>
      </c>
    </row>
    <row r="21" spans="4:7" ht="18">
      <c r="D21" s="35" t="s">
        <v>198</v>
      </c>
      <c r="E21" s="36"/>
      <c r="F21" s="36"/>
      <c r="G21" s="37" t="s">
        <v>202</v>
      </c>
    </row>
    <row r="22" spans="4:7" ht="18">
      <c r="D22" s="35" t="s">
        <v>199</v>
      </c>
      <c r="E22" s="36"/>
      <c r="F22" s="36"/>
      <c r="G22" s="37">
        <v>571</v>
      </c>
    </row>
    <row r="23" spans="4:7" ht="18.75" thickBot="1">
      <c r="D23" s="38" t="s">
        <v>200</v>
      </c>
      <c r="E23" s="39"/>
      <c r="F23" s="39"/>
      <c r="G23" s="40">
        <v>578</v>
      </c>
    </row>
  </sheetData>
  <mergeCells count="1">
    <mergeCell ref="D6:G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D6:G29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26.140625" style="20" customWidth="1"/>
    <col min="7" max="7" width="16.28125" style="34" customWidth="1"/>
    <col min="8" max="16384" width="9.140625" style="20" customWidth="1"/>
  </cols>
  <sheetData>
    <row r="5" ht="18.75" thickBot="1"/>
    <row r="6" spans="4:7" ht="19.5" thickBot="1" thickTop="1">
      <c r="D6" s="140" t="s">
        <v>222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203</v>
      </c>
      <c r="E10" s="27"/>
      <c r="F10" s="27"/>
      <c r="G10" s="28">
        <v>70</v>
      </c>
    </row>
    <row r="11" spans="4:7" ht="18">
      <c r="D11" s="26" t="s">
        <v>204</v>
      </c>
      <c r="E11" s="27"/>
      <c r="F11" s="27"/>
      <c r="G11" s="28">
        <v>90</v>
      </c>
    </row>
    <row r="12" spans="4:7" ht="18">
      <c r="D12" s="26" t="s">
        <v>206</v>
      </c>
      <c r="E12" s="27"/>
      <c r="F12" s="27"/>
      <c r="G12" s="28">
        <v>40</v>
      </c>
    </row>
    <row r="13" spans="4:7" ht="18">
      <c r="D13" s="26" t="s">
        <v>205</v>
      </c>
      <c r="E13" s="27"/>
      <c r="F13" s="27"/>
      <c r="G13" s="28">
        <v>200</v>
      </c>
    </row>
    <row r="14" spans="4:7" ht="18">
      <c r="D14" s="26" t="s">
        <v>207</v>
      </c>
      <c r="E14" s="27"/>
      <c r="F14" s="27"/>
      <c r="G14" s="28">
        <v>70</v>
      </c>
    </row>
    <row r="15" spans="4:7" ht="18">
      <c r="D15" s="26" t="s">
        <v>208</v>
      </c>
      <c r="E15" s="27"/>
      <c r="F15" s="27"/>
      <c r="G15" s="28">
        <v>240</v>
      </c>
    </row>
    <row r="16" spans="4:7" ht="18">
      <c r="D16" s="26" t="s">
        <v>209</v>
      </c>
      <c r="E16" s="27"/>
      <c r="F16" s="27"/>
      <c r="G16" s="28">
        <v>200</v>
      </c>
    </row>
    <row r="17" spans="4:7" ht="18">
      <c r="D17" s="26" t="s">
        <v>210</v>
      </c>
      <c r="E17" s="27"/>
      <c r="F17" s="27"/>
      <c r="G17" s="28">
        <v>180</v>
      </c>
    </row>
    <row r="18" spans="4:7" ht="18">
      <c r="D18" s="35" t="s">
        <v>211</v>
      </c>
      <c r="E18" s="36"/>
      <c r="F18" s="36"/>
      <c r="G18" s="37">
        <v>180</v>
      </c>
    </row>
    <row r="19" spans="4:7" ht="18">
      <c r="D19" s="35" t="s">
        <v>212</v>
      </c>
      <c r="E19" s="36"/>
      <c r="F19" s="36"/>
      <c r="G19" s="37">
        <v>200</v>
      </c>
    </row>
    <row r="20" spans="4:7" ht="18">
      <c r="D20" s="35" t="s">
        <v>223</v>
      </c>
      <c r="E20" s="36"/>
      <c r="F20" s="36"/>
      <c r="G20" s="37">
        <v>0</v>
      </c>
    </row>
    <row r="21" spans="4:7" ht="18">
      <c r="D21" s="35" t="s">
        <v>224</v>
      </c>
      <c r="E21" s="36"/>
      <c r="F21" s="36"/>
      <c r="G21" s="37">
        <v>0</v>
      </c>
    </row>
    <row r="22" spans="4:7" ht="18">
      <c r="D22" s="35" t="s">
        <v>225</v>
      </c>
      <c r="E22" s="36"/>
      <c r="F22" s="36"/>
      <c r="G22" s="37">
        <v>48</v>
      </c>
    </row>
    <row r="23" spans="4:7" ht="18">
      <c r="D23" s="35" t="s">
        <v>226</v>
      </c>
      <c r="E23" s="36"/>
      <c r="F23" s="36"/>
      <c r="G23" s="37">
        <v>0</v>
      </c>
    </row>
    <row r="24" spans="4:7" ht="18">
      <c r="D24" s="35" t="s">
        <v>227</v>
      </c>
      <c r="E24" s="36"/>
      <c r="F24" s="36"/>
      <c r="G24" s="37">
        <v>50</v>
      </c>
    </row>
    <row r="25" spans="4:7" ht="18">
      <c r="D25" s="35" t="s">
        <v>228</v>
      </c>
      <c r="E25" s="36"/>
      <c r="F25" s="36"/>
      <c r="G25" s="37">
        <v>50</v>
      </c>
    </row>
    <row r="26" spans="4:7" ht="18">
      <c r="D26" s="35" t="s">
        <v>229</v>
      </c>
      <c r="E26" s="36"/>
      <c r="F26" s="36"/>
      <c r="G26" s="37">
        <v>45</v>
      </c>
    </row>
    <row r="27" spans="4:7" ht="18">
      <c r="D27" s="35" t="s">
        <v>230</v>
      </c>
      <c r="E27" s="36"/>
      <c r="F27" s="36"/>
      <c r="G27" s="37">
        <v>70</v>
      </c>
    </row>
    <row r="28" spans="4:7" ht="18">
      <c r="D28" s="35" t="s">
        <v>231</v>
      </c>
      <c r="E28" s="36"/>
      <c r="F28" s="36"/>
      <c r="G28" s="37">
        <v>30</v>
      </c>
    </row>
    <row r="29" spans="4:7" ht="18.75" thickBot="1">
      <c r="D29" s="38" t="s">
        <v>232</v>
      </c>
      <c r="E29" s="39"/>
      <c r="F29" s="39"/>
      <c r="G29" s="40">
        <v>130</v>
      </c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D6:G22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26.140625" style="20" customWidth="1"/>
    <col min="7" max="7" width="16.28125" style="34" customWidth="1"/>
    <col min="8" max="16384" width="9.140625" style="20" customWidth="1"/>
  </cols>
  <sheetData>
    <row r="5" ht="18.75" thickBot="1"/>
    <row r="6" spans="4:7" ht="19.5" thickBot="1" thickTop="1">
      <c r="D6" s="140" t="s">
        <v>213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214</v>
      </c>
      <c r="E10" s="27"/>
      <c r="F10" s="27"/>
      <c r="G10" s="28" t="s">
        <v>219</v>
      </c>
    </row>
    <row r="11" spans="4:7" ht="18">
      <c r="D11" s="26" t="s">
        <v>215</v>
      </c>
      <c r="E11" s="27"/>
      <c r="F11" s="27"/>
      <c r="G11" s="28" t="s">
        <v>220</v>
      </c>
    </row>
    <row r="12" spans="4:7" ht="18">
      <c r="D12" s="26" t="s">
        <v>216</v>
      </c>
      <c r="E12" s="27"/>
      <c r="F12" s="27"/>
      <c r="G12" s="28" t="s">
        <v>221</v>
      </c>
    </row>
    <row r="13" spans="4:7" ht="18">
      <c r="D13" s="26" t="s">
        <v>217</v>
      </c>
      <c r="E13" s="27"/>
      <c r="F13" s="27"/>
      <c r="G13" s="28">
        <v>105</v>
      </c>
    </row>
    <row r="14" spans="4:7" ht="18.75" thickBot="1">
      <c r="D14" s="29" t="s">
        <v>218</v>
      </c>
      <c r="E14" s="30"/>
      <c r="F14" s="30"/>
      <c r="G14" s="31">
        <v>65</v>
      </c>
    </row>
    <row r="15" spans="4:7" ht="18">
      <c r="D15" s="41"/>
      <c r="E15" s="41"/>
      <c r="F15" s="41"/>
      <c r="G15" s="42"/>
    </row>
    <row r="16" spans="4:7" ht="18">
      <c r="D16" s="41"/>
      <c r="E16" s="41"/>
      <c r="F16" s="41"/>
      <c r="G16" s="42"/>
    </row>
    <row r="17" spans="4:7" ht="18">
      <c r="D17" s="41"/>
      <c r="E17" s="41"/>
      <c r="F17" s="41"/>
      <c r="G17" s="42"/>
    </row>
    <row r="18" spans="4:7" ht="18">
      <c r="D18" s="43"/>
      <c r="E18" s="43"/>
      <c r="F18" s="43"/>
      <c r="G18" s="44"/>
    </row>
    <row r="19" spans="4:7" ht="18">
      <c r="D19" s="43"/>
      <c r="E19" s="43"/>
      <c r="F19" s="43"/>
      <c r="G19" s="44"/>
    </row>
    <row r="20" spans="4:7" ht="18">
      <c r="D20" s="43"/>
      <c r="E20" s="43"/>
      <c r="F20" s="43"/>
      <c r="G20" s="44"/>
    </row>
    <row r="21" spans="4:7" ht="18">
      <c r="D21" s="43"/>
      <c r="E21" s="43"/>
      <c r="F21" s="43"/>
      <c r="G21" s="44"/>
    </row>
    <row r="22" spans="4:7" ht="18">
      <c r="D22" s="43"/>
      <c r="E22" s="43"/>
      <c r="F22" s="43"/>
      <c r="G22" s="44"/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D6:G22"/>
  <sheetViews>
    <sheetView workbookViewId="0" topLeftCell="A1">
      <selection activeCell="I9" sqref="I9"/>
    </sheetView>
  </sheetViews>
  <sheetFormatPr defaultColWidth="9.140625" defaultRowHeight="12.75"/>
  <cols>
    <col min="1" max="5" width="9.140625" style="20" customWidth="1"/>
    <col min="6" max="6" width="26.140625" style="20" customWidth="1"/>
    <col min="7" max="7" width="16.28125" style="34" customWidth="1"/>
    <col min="8" max="16384" width="9.140625" style="20" customWidth="1"/>
  </cols>
  <sheetData>
    <row r="5" ht="18.75" thickBot="1"/>
    <row r="6" spans="4:7" ht="19.5" thickBot="1" thickTop="1">
      <c r="D6" s="140" t="s">
        <v>233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234</v>
      </c>
      <c r="E10" s="27"/>
      <c r="F10" s="27"/>
      <c r="G10" s="28" t="s">
        <v>238</v>
      </c>
    </row>
    <row r="11" spans="4:7" ht="18">
      <c r="D11" s="26" t="s">
        <v>236</v>
      </c>
      <c r="E11" s="27"/>
      <c r="F11" s="27"/>
      <c r="G11" s="28" t="s">
        <v>239</v>
      </c>
    </row>
    <row r="12" spans="4:7" ht="18">
      <c r="D12" s="26" t="s">
        <v>237</v>
      </c>
      <c r="E12" s="27"/>
      <c r="F12" s="27"/>
      <c r="G12" s="28">
        <v>395</v>
      </c>
    </row>
    <row r="13" spans="4:7" ht="18.75" thickBot="1">
      <c r="D13" s="29" t="s">
        <v>235</v>
      </c>
      <c r="E13" s="30"/>
      <c r="F13" s="30"/>
      <c r="G13" s="31">
        <v>685</v>
      </c>
    </row>
    <row r="14" spans="4:7" ht="18">
      <c r="D14" s="41"/>
      <c r="E14" s="41"/>
      <c r="F14" s="41"/>
      <c r="G14" s="42"/>
    </row>
    <row r="15" spans="4:7" ht="18">
      <c r="D15" s="41"/>
      <c r="E15" s="41"/>
      <c r="F15" s="41"/>
      <c r="G15" s="42"/>
    </row>
    <row r="16" spans="4:7" ht="18">
      <c r="D16" s="41"/>
      <c r="E16" s="41"/>
      <c r="F16" s="41"/>
      <c r="G16" s="42"/>
    </row>
    <row r="17" spans="4:7" ht="18">
      <c r="D17" s="41"/>
      <c r="E17" s="41"/>
      <c r="F17" s="41"/>
      <c r="G17" s="42"/>
    </row>
    <row r="18" spans="4:7" ht="18">
      <c r="D18" s="43"/>
      <c r="E18" s="43"/>
      <c r="F18" s="43"/>
      <c r="G18" s="44"/>
    </row>
    <row r="19" spans="4:7" ht="18">
      <c r="D19" s="43"/>
      <c r="E19" s="43"/>
      <c r="F19" s="43"/>
      <c r="G19" s="44"/>
    </row>
    <row r="20" spans="4:7" ht="18">
      <c r="D20" s="43"/>
      <c r="E20" s="43"/>
      <c r="F20" s="43"/>
      <c r="G20" s="44"/>
    </row>
    <row r="21" spans="4:7" ht="18">
      <c r="D21" s="43"/>
      <c r="E21" s="43"/>
      <c r="F21" s="43"/>
      <c r="G21" s="44"/>
    </row>
    <row r="22" spans="4:7" ht="18">
      <c r="D22" s="43"/>
      <c r="E22" s="43"/>
      <c r="F22" s="43"/>
      <c r="G22" s="44"/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K19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00390625" style="61" customWidth="1"/>
    <col min="2" max="2" width="13.140625" style="61" customWidth="1"/>
    <col min="3" max="3" width="12.7109375" style="61" customWidth="1"/>
    <col min="4" max="4" width="14.8515625" style="61" bestFit="1" customWidth="1"/>
    <col min="5" max="5" width="17.7109375" style="61" customWidth="1"/>
    <col min="6" max="6" width="22.57421875" style="61" customWidth="1"/>
    <col min="7" max="7" width="28.7109375" style="61" customWidth="1"/>
    <col min="8" max="11" width="9.140625" style="61" hidden="1" customWidth="1"/>
    <col min="12" max="16384" width="9.140625" style="61" customWidth="1"/>
  </cols>
  <sheetData>
    <row r="4" spans="2:7" ht="27" customHeight="1">
      <c r="B4" s="143" t="s">
        <v>241</v>
      </c>
      <c r="C4" s="144"/>
      <c r="D4" s="144"/>
      <c r="E4" s="144"/>
      <c r="F4" s="144"/>
      <c r="G4" s="145"/>
    </row>
    <row r="5" spans="2:7" ht="21" customHeight="1">
      <c r="B5" s="80"/>
      <c r="C5" s="80"/>
      <c r="D5" s="80"/>
      <c r="E5" s="80"/>
      <c r="F5" s="80"/>
      <c r="G5" s="80"/>
    </row>
    <row r="6" spans="2:7" ht="13.5" customHeight="1">
      <c r="B6" s="80"/>
      <c r="C6" s="80"/>
      <c r="D6" s="80"/>
      <c r="E6" s="80"/>
      <c r="F6" s="80"/>
      <c r="G6" s="80"/>
    </row>
    <row r="7" ht="13.5" thickBot="1"/>
    <row r="8" spans="2:9" ht="20.25" customHeight="1">
      <c r="B8" s="68" t="s">
        <v>242</v>
      </c>
      <c r="C8" s="76">
        <v>184</v>
      </c>
      <c r="D8" s="74" t="s">
        <v>243</v>
      </c>
      <c r="E8" s="69"/>
      <c r="F8" s="79" t="s">
        <v>244</v>
      </c>
      <c r="G8" s="79" t="s">
        <v>245</v>
      </c>
      <c r="H8" s="61">
        <f>IF(I8=0,"",1)</f>
      </c>
      <c r="I8" s="61">
        <f>IF($C$11&lt;18.5,G8,0)</f>
        <v>0</v>
      </c>
    </row>
    <row r="9" spans="2:11" ht="30" customHeight="1">
      <c r="B9" s="70" t="s">
        <v>246</v>
      </c>
      <c r="C9" s="77">
        <v>84</v>
      </c>
      <c r="D9" s="74" t="s">
        <v>247</v>
      </c>
      <c r="E9" s="69"/>
      <c r="F9" s="79" t="s">
        <v>248</v>
      </c>
      <c r="G9" s="79" t="s">
        <v>249</v>
      </c>
      <c r="H9" s="61">
        <f>IF(I9=0,"",2)</f>
        <v>2</v>
      </c>
      <c r="I9" s="61" t="str">
        <f>IF(AND($C$11&gt;=18.5,$C$11&lt;=24.9),G9,0)</f>
        <v> NORMAL KİLOLU </v>
      </c>
      <c r="K9" s="61">
        <f>SUM(H8:H12)</f>
        <v>2</v>
      </c>
    </row>
    <row r="10" spans="2:9" ht="16.5" customHeight="1">
      <c r="B10" s="71"/>
      <c r="C10" s="72"/>
      <c r="D10" s="74"/>
      <c r="E10" s="69"/>
      <c r="F10" s="79" t="s">
        <v>250</v>
      </c>
      <c r="G10" s="79" t="s">
        <v>251</v>
      </c>
      <c r="H10" s="61">
        <f>IF(I10=0,"",3)</f>
      </c>
      <c r="I10" s="61">
        <f>IF(AND($C$11&gt;=25,$C$11&lt;30),G10,0)</f>
        <v>0</v>
      </c>
    </row>
    <row r="11" spans="2:9" ht="20.25" customHeight="1" thickBot="1">
      <c r="B11" s="73" t="s">
        <v>252</v>
      </c>
      <c r="C11" s="78">
        <f>ROUND(C9/((C8*C8)/100)*100,1)</f>
        <v>24.8</v>
      </c>
      <c r="D11" s="75" t="s">
        <v>259</v>
      </c>
      <c r="E11" s="69"/>
      <c r="F11" s="79" t="s">
        <v>253</v>
      </c>
      <c r="G11" s="79" t="s">
        <v>254</v>
      </c>
      <c r="H11" s="63">
        <f>IF(I11=0,"",4)</f>
      </c>
      <c r="I11" s="61">
        <f>IF(AND($C$11&gt;=30,$C$11&lt;40),G11,0)</f>
        <v>0</v>
      </c>
    </row>
    <row r="12" spans="6:9" ht="25.5">
      <c r="F12" s="79" t="s">
        <v>255</v>
      </c>
      <c r="G12" s="79" t="s">
        <v>256</v>
      </c>
      <c r="H12" s="61">
        <f>IF(I12=0,"",5)</f>
      </c>
      <c r="I12" s="61">
        <f>IF($C$11&gt;=40,G12,0)</f>
        <v>0</v>
      </c>
    </row>
    <row r="13" spans="2:3" ht="18">
      <c r="B13" s="64" t="s">
        <v>257</v>
      </c>
      <c r="C13" s="65" t="str">
        <f>VLOOKUP(K9,$H$8:$J$12,2,FALSE)</f>
        <v> NORMAL KİLOLU </v>
      </c>
    </row>
    <row r="15" ht="12.75">
      <c r="C15" s="62"/>
    </row>
    <row r="19" spans="2:3" ht="20.25">
      <c r="B19" s="66" t="s">
        <v>258</v>
      </c>
      <c r="C19" s="67" t="str">
        <f>IF(K9=5,"Bu gidişle patlaycan...",IF(K9=4,"Vallaa bu gidiş gidiş değil",IF(K9=3,"Yavaş yavaş rejim, mejim bişeyler yapsan iyi olur",IF(K9=2,"senden iyisi yok",IF(K9=1,"Valla bu halinle seni kimse almaz, ye biraz yahu")))))</f>
        <v>senden iyisi yok</v>
      </c>
    </row>
  </sheetData>
  <mergeCells count="1">
    <mergeCell ref="B4:G4"/>
  </mergeCells>
  <conditionalFormatting sqref="C13">
    <cfRule type="cellIs" priority="1" dxfId="0" operator="equal" stopIfTrue="1">
      <formula>"ZAYIF"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4"/>
  <dimension ref="D3:G35"/>
  <sheetViews>
    <sheetView workbookViewId="0" topLeftCell="A1">
      <selection activeCell="D1" sqref="D1"/>
    </sheetView>
  </sheetViews>
  <sheetFormatPr defaultColWidth="9.140625" defaultRowHeight="12.75"/>
  <cols>
    <col min="1" max="2" width="9.140625" style="20" customWidth="1"/>
    <col min="3" max="3" width="4.8515625" style="20" customWidth="1"/>
    <col min="4" max="4" width="17.28125" style="20" customWidth="1"/>
    <col min="5" max="5" width="21.140625" style="20" customWidth="1"/>
    <col min="6" max="6" width="15.7109375" style="20" customWidth="1"/>
    <col min="7" max="7" width="15.7109375" style="34" customWidth="1"/>
    <col min="8" max="16384" width="9.140625" style="20" customWidth="1"/>
  </cols>
  <sheetData>
    <row r="2" ht="18.75" thickBot="1"/>
    <row r="3" spans="4:7" ht="19.5" thickBot="1" thickTop="1">
      <c r="D3" s="140" t="s">
        <v>262</v>
      </c>
      <c r="E3" s="141"/>
      <c r="F3" s="141"/>
      <c r="G3" s="142"/>
    </row>
    <row r="4" spans="4:7" ht="19.5" thickBot="1" thickTop="1">
      <c r="D4" s="56"/>
      <c r="E4" s="56"/>
      <c r="F4" s="56"/>
      <c r="G4" s="56"/>
    </row>
    <row r="5" spans="4:7" ht="18.75" thickTop="1">
      <c r="D5" s="83"/>
      <c r="E5" s="84"/>
      <c r="F5" s="85" t="s">
        <v>2</v>
      </c>
      <c r="G5" s="86" t="s">
        <v>3</v>
      </c>
    </row>
    <row r="6" spans="4:7" ht="18">
      <c r="D6" s="87"/>
      <c r="E6" s="88"/>
      <c r="F6" s="88"/>
      <c r="G6" s="89"/>
    </row>
    <row r="7" spans="4:7" ht="18">
      <c r="D7" s="90" t="s">
        <v>282</v>
      </c>
      <c r="E7" s="88"/>
      <c r="F7" s="88">
        <v>192</v>
      </c>
      <c r="G7" s="89">
        <v>256</v>
      </c>
    </row>
    <row r="8" spans="4:7" ht="18">
      <c r="D8" s="90" t="s">
        <v>283</v>
      </c>
      <c r="E8" s="88"/>
      <c r="F8" s="88">
        <v>507</v>
      </c>
      <c r="G8" s="89">
        <v>660</v>
      </c>
    </row>
    <row r="9" spans="4:7" ht="18">
      <c r="D9" s="90" t="s">
        <v>263</v>
      </c>
      <c r="E9" s="91"/>
      <c r="F9" s="91">
        <v>264</v>
      </c>
      <c r="G9" s="92">
        <v>352</v>
      </c>
    </row>
    <row r="10" spans="4:7" ht="18">
      <c r="D10" s="90" t="s">
        <v>264</v>
      </c>
      <c r="E10" s="91"/>
      <c r="F10" s="91">
        <v>108</v>
      </c>
      <c r="G10" s="92">
        <v>144</v>
      </c>
    </row>
    <row r="11" spans="4:7" ht="18">
      <c r="D11" s="90" t="s">
        <v>265</v>
      </c>
      <c r="E11" s="91"/>
      <c r="F11" s="91">
        <v>84</v>
      </c>
      <c r="G11" s="92">
        <v>112</v>
      </c>
    </row>
    <row r="12" spans="4:7" ht="18">
      <c r="D12" s="90" t="s">
        <v>266</v>
      </c>
      <c r="E12" s="91"/>
      <c r="F12" s="91">
        <v>276</v>
      </c>
      <c r="G12" s="92">
        <v>368</v>
      </c>
    </row>
    <row r="13" spans="4:7" ht="18">
      <c r="D13" s="90" t="s">
        <v>267</v>
      </c>
      <c r="E13" s="91"/>
      <c r="F13" s="91">
        <v>120</v>
      </c>
      <c r="G13" s="92">
        <v>160</v>
      </c>
    </row>
    <row r="14" spans="4:7" ht="18">
      <c r="D14" s="90" t="s">
        <v>268</v>
      </c>
      <c r="E14" s="91"/>
      <c r="F14" s="91">
        <v>120</v>
      </c>
      <c r="G14" s="92">
        <v>160</v>
      </c>
    </row>
    <row r="15" spans="4:7" ht="18">
      <c r="D15" s="93" t="s">
        <v>284</v>
      </c>
      <c r="E15" s="91"/>
      <c r="F15" s="91">
        <v>444</v>
      </c>
      <c r="G15" s="92">
        <v>592</v>
      </c>
    </row>
    <row r="16" spans="4:7" ht="18">
      <c r="D16" s="90" t="s">
        <v>285</v>
      </c>
      <c r="E16" s="91"/>
      <c r="F16" s="91">
        <v>692</v>
      </c>
      <c r="G16" s="92">
        <v>900</v>
      </c>
    </row>
    <row r="17" spans="4:7" ht="18">
      <c r="D17" s="93" t="s">
        <v>269</v>
      </c>
      <c r="E17" s="91"/>
      <c r="F17" s="91">
        <v>84</v>
      </c>
      <c r="G17" s="92">
        <v>112</v>
      </c>
    </row>
    <row r="18" spans="4:7" ht="18">
      <c r="D18" s="93" t="s">
        <v>270</v>
      </c>
      <c r="E18" s="91"/>
      <c r="F18" s="91">
        <v>461</v>
      </c>
      <c r="G18" s="92">
        <v>600</v>
      </c>
    </row>
    <row r="19" spans="4:7" ht="18">
      <c r="D19" s="93" t="s">
        <v>286</v>
      </c>
      <c r="E19" s="91"/>
      <c r="F19" s="91">
        <v>230</v>
      </c>
      <c r="G19" s="92">
        <v>300</v>
      </c>
    </row>
    <row r="20" spans="4:7" ht="18">
      <c r="D20" s="90" t="s">
        <v>285</v>
      </c>
      <c r="E20" s="88"/>
      <c r="F20" s="88">
        <v>480</v>
      </c>
      <c r="G20" s="89">
        <v>640</v>
      </c>
    </row>
    <row r="21" spans="4:7" ht="18">
      <c r="D21" s="93" t="s">
        <v>271</v>
      </c>
      <c r="E21" s="88"/>
      <c r="F21" s="88">
        <v>336</v>
      </c>
      <c r="G21" s="89">
        <v>448</v>
      </c>
    </row>
    <row r="22" spans="4:7" ht="18">
      <c r="D22" s="93" t="s">
        <v>272</v>
      </c>
      <c r="E22" s="88"/>
      <c r="F22" s="88">
        <v>600</v>
      </c>
      <c r="G22" s="89">
        <v>660</v>
      </c>
    </row>
    <row r="23" spans="4:7" ht="18">
      <c r="D23" s="93" t="s">
        <v>273</v>
      </c>
      <c r="E23" s="88"/>
      <c r="F23" s="88">
        <v>240</v>
      </c>
      <c r="G23" s="89">
        <v>280</v>
      </c>
    </row>
    <row r="24" spans="4:7" ht="18">
      <c r="D24" s="93" t="s">
        <v>274</v>
      </c>
      <c r="E24" s="88"/>
      <c r="F24" s="88">
        <v>480</v>
      </c>
      <c r="G24" s="89">
        <v>510</v>
      </c>
    </row>
    <row r="25" spans="4:7" ht="18">
      <c r="D25" s="93" t="s">
        <v>275</v>
      </c>
      <c r="E25" s="88"/>
      <c r="F25" s="88">
        <v>240</v>
      </c>
      <c r="G25" s="89">
        <v>280</v>
      </c>
    </row>
    <row r="26" spans="4:7" ht="18">
      <c r="D26" s="94" t="s">
        <v>287</v>
      </c>
      <c r="E26" s="88"/>
      <c r="F26" s="88">
        <v>240</v>
      </c>
      <c r="G26" s="89">
        <v>280</v>
      </c>
    </row>
    <row r="27" spans="4:7" ht="18">
      <c r="D27" s="93" t="s">
        <v>276</v>
      </c>
      <c r="E27" s="88"/>
      <c r="F27" s="88">
        <v>90</v>
      </c>
      <c r="G27" s="89">
        <v>120</v>
      </c>
    </row>
    <row r="28" spans="4:7" ht="18">
      <c r="D28" s="93" t="s">
        <v>277</v>
      </c>
      <c r="E28" s="88"/>
      <c r="F28" s="88">
        <v>60</v>
      </c>
      <c r="G28" s="89">
        <v>80</v>
      </c>
    </row>
    <row r="29" spans="4:7" ht="18">
      <c r="D29" s="93" t="s">
        <v>278</v>
      </c>
      <c r="E29" s="88"/>
      <c r="F29" s="88">
        <v>420</v>
      </c>
      <c r="G29" s="89">
        <v>490</v>
      </c>
    </row>
    <row r="30" spans="4:7" ht="18">
      <c r="D30" s="93" t="s">
        <v>279</v>
      </c>
      <c r="E30" s="88"/>
      <c r="F30" s="88">
        <v>240</v>
      </c>
      <c r="G30" s="89">
        <v>280</v>
      </c>
    </row>
    <row r="31" spans="4:7" ht="18">
      <c r="D31" s="93" t="s">
        <v>280</v>
      </c>
      <c r="E31" s="88"/>
      <c r="F31" s="88">
        <v>400</v>
      </c>
      <c r="G31" s="89">
        <v>450</v>
      </c>
    </row>
    <row r="32" spans="4:7" ht="18.75" thickBot="1">
      <c r="D32" s="95" t="s">
        <v>281</v>
      </c>
      <c r="E32" s="96"/>
      <c r="F32" s="96">
        <v>120</v>
      </c>
      <c r="G32" s="97">
        <v>150</v>
      </c>
    </row>
    <row r="33" spans="5:7" ht="18.75" thickTop="1">
      <c r="E33" s="81"/>
      <c r="F33" s="81"/>
      <c r="G33" s="82"/>
    </row>
    <row r="34" spans="5:7" ht="18">
      <c r="E34" s="81"/>
      <c r="F34" s="81"/>
      <c r="G34" s="82"/>
    </row>
    <row r="35" spans="5:7" ht="18">
      <c r="E35" s="81"/>
      <c r="F35" s="81"/>
      <c r="G35" s="82"/>
    </row>
  </sheetData>
  <mergeCells count="1">
    <mergeCell ref="D3:G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D6:H20"/>
  <sheetViews>
    <sheetView workbookViewId="0" topLeftCell="A1">
      <selection activeCell="A1" sqref="A1"/>
    </sheetView>
  </sheetViews>
  <sheetFormatPr defaultColWidth="9.140625" defaultRowHeight="12.75"/>
  <cols>
    <col min="1" max="6" width="9.140625" style="5" customWidth="1"/>
    <col min="7" max="7" width="23.57421875" style="5" customWidth="1"/>
    <col min="8" max="8" width="20.140625" style="5" customWidth="1"/>
    <col min="9" max="16384" width="9.140625" style="5" customWidth="1"/>
  </cols>
  <sheetData>
    <row r="5" ht="21" thickBot="1"/>
    <row r="6" spans="4:8" ht="21.75" thickBot="1" thickTop="1">
      <c r="D6" s="134" t="s">
        <v>96</v>
      </c>
      <c r="E6" s="135"/>
      <c r="F6" s="135"/>
      <c r="G6" s="135"/>
      <c r="H6" s="136"/>
    </row>
    <row r="7" spans="4:8" ht="21.75" thickBot="1" thickTop="1">
      <c r="D7" s="6"/>
      <c r="E7" s="6"/>
      <c r="F7" s="6"/>
      <c r="G7" s="7"/>
      <c r="H7" s="6"/>
    </row>
    <row r="8" spans="4:8" ht="20.25">
      <c r="D8" s="8" t="s">
        <v>45</v>
      </c>
      <c r="E8" s="9"/>
      <c r="F8" s="9"/>
      <c r="G8" s="10"/>
      <c r="H8" s="11" t="s">
        <v>46</v>
      </c>
    </row>
    <row r="9" spans="4:8" ht="20.25">
      <c r="D9" s="12"/>
      <c r="E9" s="13"/>
      <c r="F9" s="13"/>
      <c r="G9" s="14"/>
      <c r="H9" s="15"/>
    </row>
    <row r="10" spans="4:8" ht="21.75" customHeight="1">
      <c r="D10" s="12" t="s">
        <v>78</v>
      </c>
      <c r="E10" s="13"/>
      <c r="F10" s="13"/>
      <c r="G10" s="14"/>
      <c r="H10" s="15" t="s">
        <v>89</v>
      </c>
    </row>
    <row r="11" spans="4:8" ht="21.75" customHeight="1">
      <c r="D11" s="12" t="s">
        <v>79</v>
      </c>
      <c r="E11" s="13"/>
      <c r="F11" s="13"/>
      <c r="G11" s="14"/>
      <c r="H11" s="15" t="s">
        <v>90</v>
      </c>
    </row>
    <row r="12" spans="4:8" ht="21.75" customHeight="1">
      <c r="D12" s="12" t="s">
        <v>80</v>
      </c>
      <c r="E12" s="13"/>
      <c r="F12" s="13"/>
      <c r="G12" s="14"/>
      <c r="H12" s="15" t="s">
        <v>91</v>
      </c>
    </row>
    <row r="13" spans="4:8" ht="21.75" customHeight="1">
      <c r="D13" s="12" t="s">
        <v>81</v>
      </c>
      <c r="E13" s="13"/>
      <c r="F13" s="13"/>
      <c r="G13" s="14"/>
      <c r="H13" s="15" t="s">
        <v>92</v>
      </c>
    </row>
    <row r="14" spans="4:8" ht="21.75" customHeight="1">
      <c r="D14" s="12" t="s">
        <v>82</v>
      </c>
      <c r="E14" s="13"/>
      <c r="F14" s="13"/>
      <c r="G14" s="14"/>
      <c r="H14" s="15" t="s">
        <v>93</v>
      </c>
    </row>
    <row r="15" spans="4:8" ht="21.75" customHeight="1">
      <c r="D15" s="12" t="s">
        <v>83</v>
      </c>
      <c r="E15" s="13"/>
      <c r="F15" s="13"/>
      <c r="G15" s="14"/>
      <c r="H15" s="15" t="s">
        <v>94</v>
      </c>
    </row>
    <row r="16" spans="4:8" ht="21.75" customHeight="1">
      <c r="D16" s="12" t="s">
        <v>84</v>
      </c>
      <c r="E16" s="13"/>
      <c r="F16" s="13"/>
      <c r="G16" s="14"/>
      <c r="H16" s="15" t="s">
        <v>95</v>
      </c>
    </row>
    <row r="17" spans="4:8" ht="21.75" customHeight="1">
      <c r="D17" s="12" t="s">
        <v>85</v>
      </c>
      <c r="E17" s="13"/>
      <c r="F17" s="13"/>
      <c r="G17" s="14"/>
      <c r="H17" s="15">
        <v>80</v>
      </c>
    </row>
    <row r="18" spans="4:8" ht="21.75" customHeight="1">
      <c r="D18" s="12" t="s">
        <v>86</v>
      </c>
      <c r="E18" s="13"/>
      <c r="F18" s="13"/>
      <c r="G18" s="14"/>
      <c r="H18" s="15">
        <v>15</v>
      </c>
    </row>
    <row r="19" spans="4:8" ht="21.75" customHeight="1">
      <c r="D19" s="12" t="s">
        <v>87</v>
      </c>
      <c r="E19" s="13"/>
      <c r="F19" s="13"/>
      <c r="G19" s="14"/>
      <c r="H19" s="15">
        <v>65</v>
      </c>
    </row>
    <row r="20" spans="4:8" ht="21.75" customHeight="1" thickBot="1">
      <c r="D20" s="16" t="s">
        <v>88</v>
      </c>
      <c r="E20" s="17"/>
      <c r="F20" s="17"/>
      <c r="G20" s="18"/>
      <c r="H20" s="19">
        <v>14</v>
      </c>
    </row>
  </sheetData>
  <mergeCells count="1">
    <mergeCell ref="D6:H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D6:H30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13.7109375" style="20" customWidth="1"/>
    <col min="7" max="8" width="22.140625" style="20" customWidth="1"/>
    <col min="9" max="16384" width="9.140625" style="20" customWidth="1"/>
  </cols>
  <sheetData>
    <row r="5" ht="18.75" thickBot="1"/>
    <row r="6" spans="4:8" ht="19.5" thickBot="1" thickTop="1">
      <c r="D6" s="137" t="s">
        <v>77</v>
      </c>
      <c r="E6" s="138"/>
      <c r="F6" s="138"/>
      <c r="G6" s="138"/>
      <c r="H6" s="139"/>
    </row>
    <row r="7" spans="4:8" ht="19.5" thickBot="1" thickTop="1">
      <c r="D7" s="21"/>
      <c r="E7" s="21"/>
      <c r="F7" s="21"/>
      <c r="G7" s="21"/>
      <c r="H7" s="22"/>
    </row>
    <row r="8" spans="4:8" ht="18">
      <c r="D8" s="23" t="s">
        <v>45</v>
      </c>
      <c r="E8" s="24"/>
      <c r="F8" s="24"/>
      <c r="G8" s="24"/>
      <c r="H8" s="25" t="s">
        <v>46</v>
      </c>
    </row>
    <row r="9" spans="4:8" ht="18">
      <c r="D9" s="26"/>
      <c r="E9" s="27"/>
      <c r="F9" s="27"/>
      <c r="G9" s="27"/>
      <c r="H9" s="28"/>
    </row>
    <row r="10" spans="4:8" ht="18">
      <c r="D10" s="26" t="s">
        <v>47</v>
      </c>
      <c r="E10" s="27"/>
      <c r="F10" s="27"/>
      <c r="G10" s="27"/>
      <c r="H10" s="28" t="s">
        <v>68</v>
      </c>
    </row>
    <row r="11" spans="4:8" ht="18">
      <c r="D11" s="26" t="s">
        <v>48</v>
      </c>
      <c r="E11" s="27"/>
      <c r="F11" s="27"/>
      <c r="G11" s="27"/>
      <c r="H11" s="28" t="s">
        <v>69</v>
      </c>
    </row>
    <row r="12" spans="4:8" ht="18">
      <c r="D12" s="26" t="s">
        <v>49</v>
      </c>
      <c r="E12" s="27"/>
      <c r="F12" s="27"/>
      <c r="G12" s="27"/>
      <c r="H12" s="28" t="s">
        <v>70</v>
      </c>
    </row>
    <row r="13" spans="4:8" ht="18">
      <c r="D13" s="26" t="s">
        <v>50</v>
      </c>
      <c r="E13" s="27"/>
      <c r="F13" s="27"/>
      <c r="G13" s="27"/>
      <c r="H13" s="28" t="s">
        <v>71</v>
      </c>
    </row>
    <row r="14" spans="4:8" ht="18">
      <c r="D14" s="26" t="s">
        <v>51</v>
      </c>
      <c r="E14" s="27"/>
      <c r="F14" s="27"/>
      <c r="G14" s="27"/>
      <c r="H14" s="28" t="s">
        <v>72</v>
      </c>
    </row>
    <row r="15" spans="4:8" ht="18">
      <c r="D15" s="26" t="s">
        <v>52</v>
      </c>
      <c r="E15" s="27"/>
      <c r="F15" s="27"/>
      <c r="G15" s="27"/>
      <c r="H15" s="28" t="s">
        <v>73</v>
      </c>
    </row>
    <row r="16" spans="4:8" ht="18">
      <c r="D16" s="26" t="s">
        <v>53</v>
      </c>
      <c r="E16" s="27"/>
      <c r="F16" s="27"/>
      <c r="G16" s="27"/>
      <c r="H16" s="28" t="s">
        <v>74</v>
      </c>
    </row>
    <row r="17" spans="4:8" ht="18">
      <c r="D17" s="26" t="s">
        <v>54</v>
      </c>
      <c r="E17" s="27"/>
      <c r="F17" s="27"/>
      <c r="G17" s="27"/>
      <c r="H17" s="28" t="s">
        <v>75</v>
      </c>
    </row>
    <row r="18" spans="4:8" ht="18">
      <c r="D18" s="26" t="s">
        <v>55</v>
      </c>
      <c r="E18" s="27"/>
      <c r="F18" s="27"/>
      <c r="G18" s="27"/>
      <c r="H18" s="28" t="s">
        <v>76</v>
      </c>
    </row>
    <row r="19" spans="4:8" ht="18">
      <c r="D19" s="26" t="s">
        <v>56</v>
      </c>
      <c r="E19" s="27"/>
      <c r="F19" s="27"/>
      <c r="G19" s="27"/>
      <c r="H19" s="28">
        <v>314</v>
      </c>
    </row>
    <row r="20" spans="4:8" ht="18">
      <c r="D20" s="26" t="s">
        <v>57</v>
      </c>
      <c r="E20" s="27"/>
      <c r="F20" s="27"/>
      <c r="G20" s="27"/>
      <c r="H20" s="28">
        <v>367</v>
      </c>
    </row>
    <row r="21" spans="4:8" ht="18">
      <c r="D21" s="26" t="s">
        <v>58</v>
      </c>
      <c r="E21" s="27"/>
      <c r="F21" s="27"/>
      <c r="G21" s="27"/>
      <c r="H21" s="28">
        <v>125</v>
      </c>
    </row>
    <row r="22" spans="4:8" ht="18">
      <c r="D22" s="26" t="s">
        <v>59</v>
      </c>
      <c r="E22" s="27"/>
      <c r="F22" s="27"/>
      <c r="G22" s="27"/>
      <c r="H22" s="28">
        <v>371</v>
      </c>
    </row>
    <row r="23" spans="4:8" ht="18">
      <c r="D23" s="26" t="s">
        <v>60</v>
      </c>
      <c r="E23" s="27"/>
      <c r="F23" s="27"/>
      <c r="G23" s="27"/>
      <c r="H23" s="28">
        <v>367</v>
      </c>
    </row>
    <row r="24" spans="4:8" ht="18">
      <c r="D24" s="26" t="s">
        <v>61</v>
      </c>
      <c r="E24" s="27"/>
      <c r="F24" s="27"/>
      <c r="G24" s="27"/>
      <c r="H24" s="28">
        <v>342</v>
      </c>
    </row>
    <row r="25" spans="4:8" ht="18">
      <c r="D25" s="26" t="s">
        <v>62</v>
      </c>
      <c r="E25" s="27"/>
      <c r="F25" s="27"/>
      <c r="G25" s="27"/>
      <c r="H25" s="28">
        <v>364</v>
      </c>
    </row>
    <row r="26" spans="4:8" ht="18">
      <c r="D26" s="26" t="s">
        <v>63</v>
      </c>
      <c r="E26" s="27"/>
      <c r="F26" s="27"/>
      <c r="G26" s="27"/>
      <c r="H26" s="28">
        <v>589</v>
      </c>
    </row>
    <row r="27" spans="4:8" ht="18">
      <c r="D27" s="26" t="s">
        <v>64</v>
      </c>
      <c r="E27" s="27"/>
      <c r="F27" s="27"/>
      <c r="G27" s="27"/>
      <c r="H27" s="28">
        <v>339</v>
      </c>
    </row>
    <row r="28" spans="4:8" ht="18">
      <c r="D28" s="26" t="s">
        <v>65</v>
      </c>
      <c r="E28" s="27"/>
      <c r="F28" s="27"/>
      <c r="G28" s="27"/>
      <c r="H28" s="28">
        <v>85</v>
      </c>
    </row>
    <row r="29" spans="4:8" ht="18">
      <c r="D29" s="26" t="s">
        <v>66</v>
      </c>
      <c r="E29" s="27"/>
      <c r="F29" s="27"/>
      <c r="G29" s="27"/>
      <c r="H29" s="28">
        <v>125</v>
      </c>
    </row>
    <row r="30" spans="4:8" ht="18.75" thickBot="1">
      <c r="D30" s="29" t="s">
        <v>67</v>
      </c>
      <c r="E30" s="30"/>
      <c r="F30" s="30"/>
      <c r="G30" s="30"/>
      <c r="H30" s="31">
        <v>357</v>
      </c>
    </row>
  </sheetData>
  <mergeCells count="1">
    <mergeCell ref="D6:H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D6:H14"/>
  <sheetViews>
    <sheetView workbookViewId="0" topLeftCell="A1">
      <selection activeCell="A1" sqref="A1"/>
    </sheetView>
  </sheetViews>
  <sheetFormatPr defaultColWidth="9.140625" defaultRowHeight="12.75"/>
  <cols>
    <col min="1" max="6" width="9.140625" style="20" customWidth="1"/>
    <col min="7" max="7" width="24.8515625" style="20" customWidth="1"/>
    <col min="8" max="8" width="17.7109375" style="20" customWidth="1"/>
    <col min="9" max="16384" width="9.140625" style="20" customWidth="1"/>
  </cols>
  <sheetData>
    <row r="5" ht="18.75" thickBot="1"/>
    <row r="6" spans="4:8" ht="19.5" thickBot="1" thickTop="1">
      <c r="D6" s="140" t="s">
        <v>97</v>
      </c>
      <c r="E6" s="141"/>
      <c r="F6" s="141"/>
      <c r="G6" s="141"/>
      <c r="H6" s="142"/>
    </row>
    <row r="7" spans="4:8" ht="19.5" thickBot="1" thickTop="1">
      <c r="D7" s="21"/>
      <c r="E7" s="21"/>
      <c r="F7" s="21"/>
      <c r="G7" s="22"/>
      <c r="H7" s="22"/>
    </row>
    <row r="8" spans="4:8" ht="18">
      <c r="D8" s="23" t="s">
        <v>45</v>
      </c>
      <c r="E8" s="24"/>
      <c r="F8" s="24"/>
      <c r="G8" s="24"/>
      <c r="H8" s="25" t="s">
        <v>46</v>
      </c>
    </row>
    <row r="9" spans="4:8" ht="18">
      <c r="D9" s="26"/>
      <c r="E9" s="27"/>
      <c r="F9" s="27"/>
      <c r="G9" s="27"/>
      <c r="H9" s="28"/>
    </row>
    <row r="10" spans="4:8" ht="18">
      <c r="D10" s="26" t="s">
        <v>98</v>
      </c>
      <c r="E10" s="27"/>
      <c r="F10" s="27"/>
      <c r="G10" s="27"/>
      <c r="H10" s="28">
        <v>740</v>
      </c>
    </row>
    <row r="11" spans="4:8" ht="18">
      <c r="D11" s="26" t="s">
        <v>99</v>
      </c>
      <c r="E11" s="27"/>
      <c r="F11" s="27"/>
      <c r="G11" s="27"/>
      <c r="H11" s="28">
        <v>206</v>
      </c>
    </row>
    <row r="12" spans="4:8" ht="18">
      <c r="D12" s="26" t="s">
        <v>100</v>
      </c>
      <c r="E12" s="27"/>
      <c r="F12" s="27"/>
      <c r="G12" s="27"/>
      <c r="H12" s="28">
        <v>204</v>
      </c>
    </row>
    <row r="13" spans="4:8" ht="18">
      <c r="D13" s="26" t="s">
        <v>101</v>
      </c>
      <c r="E13" s="27"/>
      <c r="F13" s="27"/>
      <c r="G13" s="27"/>
      <c r="H13" s="28">
        <v>130</v>
      </c>
    </row>
    <row r="14" spans="4:8" ht="18.75" thickBot="1">
      <c r="D14" s="29" t="s">
        <v>102</v>
      </c>
      <c r="E14" s="30"/>
      <c r="F14" s="30"/>
      <c r="G14" s="30"/>
      <c r="H14" s="31">
        <v>900</v>
      </c>
    </row>
  </sheetData>
  <mergeCells count="1">
    <mergeCell ref="D6:H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D6:G20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30.8515625" style="20" customWidth="1"/>
    <col min="7" max="7" width="16.7109375" style="20" customWidth="1"/>
    <col min="8" max="16384" width="9.140625" style="20" customWidth="1"/>
  </cols>
  <sheetData>
    <row r="5" ht="18.75" thickBot="1"/>
    <row r="6" spans="4:7" ht="19.5" thickBot="1" thickTop="1">
      <c r="D6" s="137" t="s">
        <v>115</v>
      </c>
      <c r="E6" s="138"/>
      <c r="F6" s="138"/>
      <c r="G6" s="139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103</v>
      </c>
      <c r="E10" s="27"/>
      <c r="F10" s="27"/>
      <c r="G10" s="28">
        <v>278</v>
      </c>
    </row>
    <row r="11" spans="4:7" ht="18">
      <c r="D11" s="26" t="s">
        <v>104</v>
      </c>
      <c r="E11" s="27"/>
      <c r="F11" s="27"/>
      <c r="G11" s="28">
        <v>132</v>
      </c>
    </row>
    <row r="12" spans="4:7" ht="18">
      <c r="D12" s="26" t="s">
        <v>105</v>
      </c>
      <c r="E12" s="27"/>
      <c r="F12" s="27"/>
      <c r="G12" s="28">
        <v>150</v>
      </c>
    </row>
    <row r="13" spans="4:7" ht="18">
      <c r="D13" s="26" t="s">
        <v>106</v>
      </c>
      <c r="E13" s="27"/>
      <c r="F13" s="27"/>
      <c r="G13" s="28">
        <v>282</v>
      </c>
    </row>
    <row r="14" spans="4:7" ht="18">
      <c r="D14" s="26" t="s">
        <v>107</v>
      </c>
      <c r="E14" s="27"/>
      <c r="F14" s="27"/>
      <c r="G14" s="28">
        <v>178</v>
      </c>
    </row>
    <row r="15" spans="4:7" ht="18">
      <c r="D15" s="26" t="s">
        <v>108</v>
      </c>
      <c r="E15" s="27"/>
      <c r="F15" s="27"/>
      <c r="G15" s="28">
        <v>232</v>
      </c>
    </row>
    <row r="16" spans="4:7" ht="18">
      <c r="D16" s="26" t="s">
        <v>109</v>
      </c>
      <c r="E16" s="27"/>
      <c r="F16" s="27"/>
      <c r="G16" s="28">
        <v>232</v>
      </c>
    </row>
    <row r="17" spans="4:7" ht="18">
      <c r="D17" s="26" t="s">
        <v>110</v>
      </c>
      <c r="E17" s="27"/>
      <c r="F17" s="27"/>
      <c r="G17" s="28">
        <v>171</v>
      </c>
    </row>
    <row r="18" spans="4:7" ht="18">
      <c r="D18" s="26" t="s">
        <v>111</v>
      </c>
      <c r="E18" s="27"/>
      <c r="F18" s="27"/>
      <c r="G18" s="28">
        <v>169</v>
      </c>
    </row>
    <row r="19" spans="4:7" ht="18">
      <c r="D19" s="26" t="s">
        <v>112</v>
      </c>
      <c r="E19" s="27"/>
      <c r="F19" s="27"/>
      <c r="G19" s="28">
        <v>446</v>
      </c>
    </row>
    <row r="20" spans="4:7" ht="18.75" thickBot="1">
      <c r="D20" s="29" t="s">
        <v>113</v>
      </c>
      <c r="E20" s="30"/>
      <c r="F20" s="30"/>
      <c r="G20" s="31" t="s">
        <v>114</v>
      </c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D6:G20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25.8515625" style="20" customWidth="1"/>
    <col min="7" max="7" width="17.7109375" style="20" customWidth="1"/>
    <col min="8" max="16384" width="9.140625" style="20" customWidth="1"/>
  </cols>
  <sheetData>
    <row r="5" ht="18.75" thickBot="1"/>
    <row r="6" spans="4:7" ht="19.5" thickBot="1" thickTop="1">
      <c r="D6" s="140" t="s">
        <v>116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117</v>
      </c>
      <c r="E10" s="27"/>
      <c r="F10" s="27"/>
      <c r="G10" s="28">
        <v>257</v>
      </c>
    </row>
    <row r="11" spans="4:7" ht="18">
      <c r="D11" s="26" t="s">
        <v>118</v>
      </c>
      <c r="E11" s="27"/>
      <c r="F11" s="27"/>
      <c r="G11" s="28">
        <v>72</v>
      </c>
    </row>
    <row r="12" spans="4:7" ht="18">
      <c r="D12" s="26" t="s">
        <v>119</v>
      </c>
      <c r="E12" s="27"/>
      <c r="F12" s="27"/>
      <c r="G12" s="28">
        <v>117</v>
      </c>
    </row>
    <row r="13" spans="4:7" ht="18">
      <c r="D13" s="26" t="s">
        <v>120</v>
      </c>
      <c r="E13" s="27"/>
      <c r="F13" s="27"/>
      <c r="G13" s="28">
        <v>9</v>
      </c>
    </row>
    <row r="14" spans="4:7" ht="18">
      <c r="D14" s="26" t="s">
        <v>121</v>
      </c>
      <c r="E14" s="27"/>
      <c r="F14" s="27"/>
      <c r="G14" s="28">
        <v>103</v>
      </c>
    </row>
    <row r="15" spans="4:7" ht="18">
      <c r="D15" s="26" t="s">
        <v>122</v>
      </c>
      <c r="E15" s="27"/>
      <c r="F15" s="27"/>
      <c r="G15" s="28">
        <v>6</v>
      </c>
    </row>
    <row r="16" spans="4:7" ht="18">
      <c r="D16" s="26" t="s">
        <v>123</v>
      </c>
      <c r="E16" s="27"/>
      <c r="F16" s="27"/>
      <c r="G16" s="28">
        <v>144</v>
      </c>
    </row>
    <row r="17" spans="4:7" ht="18">
      <c r="D17" s="26" t="s">
        <v>124</v>
      </c>
      <c r="E17" s="27"/>
      <c r="F17" s="27"/>
      <c r="G17" s="28">
        <v>171</v>
      </c>
    </row>
    <row r="18" spans="4:7" ht="18">
      <c r="D18" s="26" t="s">
        <v>125</v>
      </c>
      <c r="E18" s="27"/>
      <c r="F18" s="27"/>
      <c r="G18" s="28">
        <v>121</v>
      </c>
    </row>
    <row r="19" spans="4:7" ht="18">
      <c r="D19" s="26" t="s">
        <v>126</v>
      </c>
      <c r="E19" s="27"/>
      <c r="F19" s="27"/>
      <c r="G19" s="28">
        <v>135</v>
      </c>
    </row>
    <row r="20" spans="4:7" ht="18.75" thickBot="1">
      <c r="D20" s="29" t="s">
        <v>127</v>
      </c>
      <c r="E20" s="30"/>
      <c r="F20" s="30"/>
      <c r="G20" s="31">
        <v>196</v>
      </c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D6:G31"/>
  <sheetViews>
    <sheetView workbookViewId="0" topLeftCell="A6">
      <selection activeCell="A6" sqref="A6"/>
    </sheetView>
  </sheetViews>
  <sheetFormatPr defaultColWidth="9.140625" defaultRowHeight="12.75"/>
  <cols>
    <col min="1" max="3" width="9.140625" style="20" customWidth="1"/>
    <col min="4" max="4" width="20.57421875" style="20" customWidth="1"/>
    <col min="5" max="6" width="9.140625" style="20" customWidth="1"/>
    <col min="7" max="7" width="14.8515625" style="20" customWidth="1"/>
    <col min="8" max="16384" width="9.140625" style="20" customWidth="1"/>
  </cols>
  <sheetData>
    <row r="5" ht="18.75" thickBot="1"/>
    <row r="6" spans="4:7" ht="19.5" thickBot="1" thickTop="1">
      <c r="D6" s="140" t="s">
        <v>164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101"/>
      <c r="E9" s="102"/>
      <c r="F9" s="102"/>
      <c r="G9" s="103"/>
    </row>
    <row r="10" spans="4:7" ht="18">
      <c r="D10" s="26" t="s">
        <v>165</v>
      </c>
      <c r="E10" s="27"/>
      <c r="F10" s="27"/>
      <c r="G10" s="28">
        <v>60</v>
      </c>
    </row>
    <row r="11" spans="4:7" ht="18">
      <c r="D11" s="26" t="s">
        <v>166</v>
      </c>
      <c r="E11" s="27"/>
      <c r="F11" s="27"/>
      <c r="G11" s="28">
        <v>8</v>
      </c>
    </row>
    <row r="12" spans="4:7" ht="18">
      <c r="D12" s="26" t="s">
        <v>167</v>
      </c>
      <c r="E12" s="27"/>
      <c r="F12" s="27"/>
      <c r="G12" s="28">
        <v>100</v>
      </c>
    </row>
    <row r="13" spans="4:7" ht="18">
      <c r="D13" s="26" t="s">
        <v>168</v>
      </c>
      <c r="E13" s="27"/>
      <c r="F13" s="27"/>
      <c r="G13" s="28">
        <v>190</v>
      </c>
    </row>
    <row r="14" spans="4:7" ht="18">
      <c r="D14" s="26" t="s">
        <v>169</v>
      </c>
      <c r="E14" s="27"/>
      <c r="F14" s="27"/>
      <c r="G14" s="28">
        <v>40</v>
      </c>
    </row>
    <row r="15" spans="4:7" ht="18">
      <c r="D15" s="26" t="s">
        <v>170</v>
      </c>
      <c r="E15" s="27"/>
      <c r="F15" s="27"/>
      <c r="G15" s="28">
        <v>15</v>
      </c>
    </row>
    <row r="16" spans="4:7" ht="18">
      <c r="D16" s="26" t="s">
        <v>171</v>
      </c>
      <c r="E16" s="27"/>
      <c r="F16" s="27"/>
      <c r="G16" s="28">
        <v>15</v>
      </c>
    </row>
    <row r="17" spans="4:7" ht="18">
      <c r="D17" s="26" t="s">
        <v>172</v>
      </c>
      <c r="E17" s="27"/>
      <c r="F17" s="27"/>
      <c r="G17" s="28">
        <v>60</v>
      </c>
    </row>
    <row r="18" spans="4:7" ht="18">
      <c r="D18" s="26" t="s">
        <v>173</v>
      </c>
      <c r="E18" s="27"/>
      <c r="F18" s="27"/>
      <c r="G18" s="28">
        <v>50</v>
      </c>
    </row>
    <row r="19" spans="4:7" ht="18">
      <c r="D19" s="26" t="s">
        <v>174</v>
      </c>
      <c r="E19" s="27"/>
      <c r="F19" s="27"/>
      <c r="G19" s="28">
        <v>34</v>
      </c>
    </row>
    <row r="20" spans="4:7" ht="18">
      <c r="D20" s="26" t="s">
        <v>175</v>
      </c>
      <c r="E20" s="27"/>
      <c r="F20" s="27"/>
      <c r="G20" s="28">
        <v>15</v>
      </c>
    </row>
    <row r="21" spans="4:7" ht="18">
      <c r="D21" s="26" t="s">
        <v>176</v>
      </c>
      <c r="E21" s="27"/>
      <c r="F21" s="27"/>
      <c r="G21" s="28">
        <v>50</v>
      </c>
    </row>
    <row r="22" spans="4:7" ht="18">
      <c r="D22" s="26" t="s">
        <v>177</v>
      </c>
      <c r="E22" s="27"/>
      <c r="F22" s="27"/>
      <c r="G22" s="28">
        <v>73</v>
      </c>
    </row>
    <row r="23" spans="4:7" ht="18">
      <c r="D23" s="26" t="s">
        <v>178</v>
      </c>
      <c r="E23" s="27"/>
      <c r="F23" s="27"/>
      <c r="G23" s="28">
        <v>55</v>
      </c>
    </row>
    <row r="24" spans="4:7" ht="18">
      <c r="D24" s="26" t="s">
        <v>179</v>
      </c>
      <c r="E24" s="27"/>
      <c r="F24" s="27"/>
      <c r="G24" s="28">
        <v>40</v>
      </c>
    </row>
    <row r="25" spans="4:7" ht="18">
      <c r="D25" s="26" t="s">
        <v>180</v>
      </c>
      <c r="E25" s="27"/>
      <c r="F25" s="27"/>
      <c r="G25" s="28">
        <v>46</v>
      </c>
    </row>
    <row r="26" spans="4:7" ht="18">
      <c r="D26" s="26" t="s">
        <v>181</v>
      </c>
      <c r="E26" s="27"/>
      <c r="F26" s="27"/>
      <c r="G26" s="28">
        <v>60</v>
      </c>
    </row>
    <row r="27" spans="4:7" ht="18">
      <c r="D27" s="26" t="s">
        <v>182</v>
      </c>
      <c r="E27" s="27"/>
      <c r="F27" s="27"/>
      <c r="G27" s="28">
        <v>70</v>
      </c>
    </row>
    <row r="28" spans="4:7" ht="18">
      <c r="D28" s="26" t="s">
        <v>183</v>
      </c>
      <c r="E28" s="27"/>
      <c r="F28" s="27"/>
      <c r="G28" s="28">
        <v>53</v>
      </c>
    </row>
    <row r="29" spans="4:7" ht="18">
      <c r="D29" s="26" t="s">
        <v>184</v>
      </c>
      <c r="E29" s="27"/>
      <c r="F29" s="27"/>
      <c r="G29" s="28">
        <v>18</v>
      </c>
    </row>
    <row r="30" spans="4:7" ht="18">
      <c r="D30" s="26" t="s">
        <v>185</v>
      </c>
      <c r="E30" s="27"/>
      <c r="F30" s="27"/>
      <c r="G30" s="28">
        <v>57</v>
      </c>
    </row>
    <row r="31" spans="4:7" ht="18.75" thickBot="1">
      <c r="D31" s="29" t="s">
        <v>186</v>
      </c>
      <c r="E31" s="30"/>
      <c r="F31" s="30"/>
      <c r="G31" s="31">
        <v>26</v>
      </c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D4:G32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30.28125" style="20" customWidth="1"/>
    <col min="7" max="7" width="18.00390625" style="20" customWidth="1"/>
    <col min="8" max="16384" width="9.140625" style="20" customWidth="1"/>
  </cols>
  <sheetData>
    <row r="3" ht="18.75" thickBot="1"/>
    <row r="4" spans="4:7" ht="19.5" thickBot="1" thickTop="1">
      <c r="D4" s="137" t="s">
        <v>163</v>
      </c>
      <c r="E4" s="138"/>
      <c r="F4" s="138"/>
      <c r="G4" s="139"/>
    </row>
    <row r="5" spans="4:7" ht="19.5" thickBot="1" thickTop="1">
      <c r="D5" s="21"/>
      <c r="E5" s="21"/>
      <c r="F5" s="21"/>
      <c r="G5" s="21"/>
    </row>
    <row r="6" spans="4:7" ht="18">
      <c r="D6" s="23" t="s">
        <v>45</v>
      </c>
      <c r="E6" s="24"/>
      <c r="F6" s="24"/>
      <c r="G6" s="25" t="s">
        <v>46</v>
      </c>
    </row>
    <row r="7" spans="4:7" ht="18">
      <c r="D7" s="26"/>
      <c r="E7" s="27"/>
      <c r="F7" s="27"/>
      <c r="G7" s="32"/>
    </row>
    <row r="8" spans="4:7" ht="18">
      <c r="D8" s="26" t="s">
        <v>138</v>
      </c>
      <c r="E8" s="27"/>
      <c r="F8" s="27"/>
      <c r="G8" s="32">
        <v>14</v>
      </c>
    </row>
    <row r="9" spans="4:7" ht="18">
      <c r="D9" s="26" t="s">
        <v>139</v>
      </c>
      <c r="E9" s="27"/>
      <c r="F9" s="27"/>
      <c r="G9" s="32">
        <v>10</v>
      </c>
    </row>
    <row r="10" spans="4:7" ht="18">
      <c r="D10" s="26" t="s">
        <v>140</v>
      </c>
      <c r="E10" s="27"/>
      <c r="F10" s="27"/>
      <c r="G10" s="32">
        <v>28</v>
      </c>
    </row>
    <row r="11" spans="4:7" ht="18">
      <c r="D11" s="26" t="s">
        <v>141</v>
      </c>
      <c r="E11" s="27"/>
      <c r="F11" s="27"/>
      <c r="G11" s="32">
        <v>275</v>
      </c>
    </row>
    <row r="12" spans="4:7" ht="18">
      <c r="D12" s="26" t="s">
        <v>142</v>
      </c>
      <c r="E12" s="27"/>
      <c r="F12" s="27"/>
      <c r="G12" s="32">
        <v>90</v>
      </c>
    </row>
    <row r="13" spans="4:7" ht="18">
      <c r="D13" s="26" t="s">
        <v>143</v>
      </c>
      <c r="E13" s="27"/>
      <c r="F13" s="27"/>
      <c r="G13" s="32">
        <v>35</v>
      </c>
    </row>
    <row r="14" spans="4:7" ht="18">
      <c r="D14" s="26" t="s">
        <v>144</v>
      </c>
      <c r="E14" s="27"/>
      <c r="F14" s="27"/>
      <c r="G14" s="32">
        <v>35</v>
      </c>
    </row>
    <row r="15" spans="4:7" ht="18">
      <c r="D15" s="26" t="s">
        <v>145</v>
      </c>
      <c r="E15" s="27"/>
      <c r="F15" s="27"/>
      <c r="G15" s="32">
        <v>25</v>
      </c>
    </row>
    <row r="16" spans="4:7" ht="18">
      <c r="D16" s="26" t="s">
        <v>146</v>
      </c>
      <c r="E16" s="27"/>
      <c r="F16" s="27"/>
      <c r="G16" s="32">
        <v>35</v>
      </c>
    </row>
    <row r="17" spans="4:7" ht="18">
      <c r="D17" s="26" t="s">
        <v>147</v>
      </c>
      <c r="E17" s="27"/>
      <c r="F17" s="27"/>
      <c r="G17" s="32">
        <v>32</v>
      </c>
    </row>
    <row r="18" spans="4:7" ht="18">
      <c r="D18" s="26" t="s">
        <v>148</v>
      </c>
      <c r="E18" s="27"/>
      <c r="F18" s="27"/>
      <c r="G18" s="32">
        <v>18</v>
      </c>
    </row>
    <row r="19" spans="4:7" ht="18">
      <c r="D19" s="26" t="s">
        <v>149</v>
      </c>
      <c r="E19" s="27"/>
      <c r="F19" s="27"/>
      <c r="G19" s="32">
        <v>11</v>
      </c>
    </row>
    <row r="20" spans="4:7" ht="18">
      <c r="D20" s="26" t="s">
        <v>150</v>
      </c>
      <c r="E20" s="27"/>
      <c r="F20" s="27"/>
      <c r="G20" s="32">
        <v>15</v>
      </c>
    </row>
    <row r="21" spans="4:7" ht="18">
      <c r="D21" s="26" t="s">
        <v>151</v>
      </c>
      <c r="E21" s="27"/>
      <c r="F21" s="27"/>
      <c r="G21" s="32">
        <v>14</v>
      </c>
    </row>
    <row r="22" spans="4:7" ht="18">
      <c r="D22" s="26" t="s">
        <v>152</v>
      </c>
      <c r="E22" s="27"/>
      <c r="F22" s="27"/>
      <c r="G22" s="32">
        <v>28</v>
      </c>
    </row>
    <row r="23" spans="4:7" ht="18">
      <c r="D23" s="26" t="s">
        <v>153</v>
      </c>
      <c r="E23" s="27"/>
      <c r="F23" s="27"/>
      <c r="G23" s="32">
        <v>35</v>
      </c>
    </row>
    <row r="24" spans="4:7" ht="18">
      <c r="D24" s="26" t="s">
        <v>154</v>
      </c>
      <c r="E24" s="27"/>
      <c r="F24" s="27"/>
      <c r="G24" s="32">
        <v>5</v>
      </c>
    </row>
    <row r="25" spans="4:7" ht="18">
      <c r="D25" s="26" t="s">
        <v>155</v>
      </c>
      <c r="E25" s="27"/>
      <c r="F25" s="27"/>
      <c r="G25" s="32">
        <v>89</v>
      </c>
    </row>
    <row r="26" spans="4:7" ht="18">
      <c r="D26" s="26" t="s">
        <v>156</v>
      </c>
      <c r="E26" s="27"/>
      <c r="F26" s="27"/>
      <c r="G26" s="32">
        <v>15</v>
      </c>
    </row>
    <row r="27" spans="4:7" ht="18">
      <c r="D27" s="26" t="s">
        <v>157</v>
      </c>
      <c r="E27" s="27"/>
      <c r="F27" s="27"/>
      <c r="G27" s="32">
        <v>115</v>
      </c>
    </row>
    <row r="28" spans="4:7" ht="18">
      <c r="D28" s="26" t="s">
        <v>158</v>
      </c>
      <c r="E28" s="27"/>
      <c r="F28" s="27"/>
      <c r="G28" s="32">
        <v>100</v>
      </c>
    </row>
    <row r="29" spans="4:7" ht="18">
      <c r="D29" s="26" t="s">
        <v>159</v>
      </c>
      <c r="E29" s="27"/>
      <c r="F29" s="27"/>
      <c r="G29" s="32">
        <v>26</v>
      </c>
    </row>
    <row r="30" spans="4:7" ht="18">
      <c r="D30" s="26" t="s">
        <v>160</v>
      </c>
      <c r="E30" s="27"/>
      <c r="F30" s="27"/>
      <c r="G30" s="32">
        <v>20</v>
      </c>
    </row>
    <row r="31" spans="4:7" ht="18">
      <c r="D31" s="26" t="s">
        <v>161</v>
      </c>
      <c r="E31" s="27"/>
      <c r="F31" s="27"/>
      <c r="G31" s="32">
        <v>400</v>
      </c>
    </row>
    <row r="32" spans="4:7" ht="18.75" thickBot="1">
      <c r="D32" s="29" t="s">
        <v>162</v>
      </c>
      <c r="E32" s="30"/>
      <c r="F32" s="30"/>
      <c r="G32" s="33">
        <v>80</v>
      </c>
    </row>
  </sheetData>
  <mergeCells count="1">
    <mergeCell ref="D4:G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D6:G17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0" customWidth="1"/>
    <col min="6" max="6" width="26.140625" style="20" customWidth="1"/>
    <col min="7" max="7" width="16.28125" style="20" customWidth="1"/>
    <col min="8" max="16384" width="9.140625" style="20" customWidth="1"/>
  </cols>
  <sheetData>
    <row r="5" ht="18.75" thickBot="1"/>
    <row r="6" spans="4:7" ht="19.5" thickBot="1" thickTop="1">
      <c r="D6" s="140" t="s">
        <v>128</v>
      </c>
      <c r="E6" s="141"/>
      <c r="F6" s="141"/>
      <c r="G6" s="142"/>
    </row>
    <row r="7" spans="4:7" ht="19.5" thickBot="1" thickTop="1">
      <c r="D7" s="21"/>
      <c r="E7" s="21"/>
      <c r="F7" s="21"/>
      <c r="G7" s="22"/>
    </row>
    <row r="8" spans="4:7" ht="18">
      <c r="D8" s="23" t="s">
        <v>45</v>
      </c>
      <c r="E8" s="24"/>
      <c r="F8" s="24"/>
      <c r="G8" s="25" t="s">
        <v>46</v>
      </c>
    </row>
    <row r="9" spans="4:7" ht="18">
      <c r="D9" s="26"/>
      <c r="E9" s="27"/>
      <c r="F9" s="27"/>
      <c r="G9" s="28"/>
    </row>
    <row r="10" spans="4:7" ht="18">
      <c r="D10" s="26" t="s">
        <v>129</v>
      </c>
      <c r="E10" s="27"/>
      <c r="F10" s="27"/>
      <c r="G10" s="28">
        <v>7</v>
      </c>
    </row>
    <row r="11" spans="4:7" ht="18">
      <c r="D11" s="26" t="s">
        <v>130</v>
      </c>
      <c r="E11" s="27"/>
      <c r="F11" s="27"/>
      <c r="G11" s="28"/>
    </row>
    <row r="12" spans="4:7" ht="18">
      <c r="D12" s="26" t="s">
        <v>135</v>
      </c>
      <c r="E12" s="27"/>
      <c r="F12" s="27"/>
      <c r="G12" s="28">
        <v>65</v>
      </c>
    </row>
    <row r="13" spans="4:7" ht="18">
      <c r="D13" s="26" t="s">
        <v>136</v>
      </c>
      <c r="E13" s="27"/>
      <c r="F13" s="27"/>
      <c r="G13" s="28">
        <v>43</v>
      </c>
    </row>
    <row r="14" spans="4:7" ht="18">
      <c r="D14" s="26" t="s">
        <v>132</v>
      </c>
      <c r="E14" s="27"/>
      <c r="F14" s="27"/>
      <c r="G14" s="28"/>
    </row>
    <row r="15" spans="4:7" ht="18">
      <c r="D15" s="26" t="s">
        <v>134</v>
      </c>
      <c r="E15" s="27"/>
      <c r="F15" s="27"/>
      <c r="G15" s="28">
        <v>605</v>
      </c>
    </row>
    <row r="16" spans="4:7" ht="18">
      <c r="D16" s="26" t="s">
        <v>133</v>
      </c>
      <c r="E16" s="27"/>
      <c r="F16" s="27"/>
      <c r="G16" s="28">
        <v>295</v>
      </c>
    </row>
    <row r="17" spans="4:7" ht="18.75" thickBot="1">
      <c r="D17" s="29" t="s">
        <v>131</v>
      </c>
      <c r="E17" s="30" t="s">
        <v>102</v>
      </c>
      <c r="F17" s="30"/>
      <c r="G17" s="31" t="s">
        <v>137</v>
      </c>
    </row>
  </sheetData>
  <mergeCells count="1">
    <mergeCell ref="D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IS-TIM TELEKOMUNIKASYON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ISTIM</dc:creator>
  <cp:keywords/>
  <dc:description/>
  <cp:lastModifiedBy>HakanAyk</cp:lastModifiedBy>
  <dcterms:created xsi:type="dcterms:W3CDTF">2002-03-22T12:06:41Z</dcterms:created>
  <dcterms:modified xsi:type="dcterms:W3CDTF">2002-11-21T11:49:52Z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